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99" activeTab="0"/>
  </bookViews>
  <sheets>
    <sheet name="dug privrede i stanovnistva" sheetId="1" r:id="rId1"/>
    <sheet name="debt_corporate and households" sheetId="2" r:id="rId2"/>
  </sheets>
  <definedNames>
    <definedName name="_xlnm.Print_Area" localSheetId="1">'debt_corporate and households'!$A$1:$Q$60</definedName>
    <definedName name="_xlnm.Print_Area" localSheetId="0">'dug privrede i stanovnistva'!$A$1:$Q$60</definedName>
    <definedName name="_xlnm.Print_Titles" localSheetId="1">'debt_corporate and households'!$4:$7</definedName>
    <definedName name="_xlnm.Print_Titles" localSheetId="0">'dug privrede i stanovnistva'!$4:$7</definedName>
  </definedNames>
  <calcPr fullCalcOnLoad="1"/>
</workbook>
</file>

<file path=xl/sharedStrings.xml><?xml version="1.0" encoding="utf-8"?>
<sst xmlns="http://schemas.openxmlformats.org/spreadsheetml/2006/main" count="174" uniqueCount="108">
  <si>
    <t>Девизни и динарски индексирани</t>
  </si>
  <si>
    <t>Укупно</t>
  </si>
  <si>
    <t>Септембар</t>
  </si>
  <si>
    <t>Јун</t>
  </si>
  <si>
    <t>Dinars</t>
  </si>
  <si>
    <t>Total</t>
  </si>
  <si>
    <t xml:space="preserve">FX indexed and FX loans </t>
  </si>
  <si>
    <t>Cross-border financial loans</t>
  </si>
  <si>
    <t>Total FX liabilities</t>
  </si>
  <si>
    <t>Households</t>
  </si>
  <si>
    <t>4=2+3</t>
  </si>
  <si>
    <t>5=1+4</t>
  </si>
  <si>
    <t>8=6+7</t>
  </si>
  <si>
    <t>Period</t>
  </si>
  <si>
    <t>September</t>
  </si>
  <si>
    <t>June</t>
  </si>
  <si>
    <t>Source: National Bank of Serbia</t>
  </si>
  <si>
    <r>
      <rPr>
        <vertAlign val="superscript"/>
        <sz val="9"/>
        <rFont val="Arial"/>
        <family val="2"/>
      </rPr>
      <t xml:space="preserve">1) </t>
    </r>
    <r>
      <rPr>
        <sz val="9"/>
        <rFont val="Arial"/>
        <family val="2"/>
      </rPr>
      <t>Total debt includes financial loans and other liabilities.</t>
    </r>
  </si>
  <si>
    <t>Период</t>
  </si>
  <si>
    <t>Динари</t>
  </si>
  <si>
    <t>Директно задуживање  у иностранству</t>
  </si>
  <si>
    <t>Укупна дуг у страној валути</t>
  </si>
  <si>
    <t>Становништво</t>
  </si>
  <si>
    <t>Извор: Народна банка Србије</t>
  </si>
  <si>
    <r>
      <t xml:space="preserve">1) </t>
    </r>
    <r>
      <rPr>
        <sz val="9"/>
        <rFont val="Arial"/>
        <family val="2"/>
      </rPr>
      <t>Укупни дуг укључује финансијске кредите и остале обавезе.</t>
    </r>
  </si>
  <si>
    <r>
      <t xml:space="preserve">Дуг становништва </t>
    </r>
    <r>
      <rPr>
        <b/>
        <vertAlign val="superscript"/>
        <sz val="10"/>
        <color indexed="8"/>
        <rFont val="Arial"/>
        <family val="2"/>
      </rPr>
      <t>3)</t>
    </r>
  </si>
  <si>
    <r>
      <t xml:space="preserve">Liabilities of households </t>
    </r>
    <r>
      <rPr>
        <b/>
        <vertAlign val="superscript"/>
        <sz val="10"/>
        <color indexed="8"/>
        <rFont val="Arial"/>
        <family val="2"/>
      </rPr>
      <t>3</t>
    </r>
    <r>
      <rPr>
        <b/>
        <vertAlign val="superscript"/>
        <sz val="10"/>
        <color indexed="8"/>
        <rFont val="Arial"/>
        <family val="2"/>
      </rPr>
      <t>)</t>
    </r>
  </si>
  <si>
    <r>
      <t>FX indexed and FX loans</t>
    </r>
    <r>
      <rPr>
        <b/>
        <i/>
        <vertAlign val="superscript"/>
        <sz val="10"/>
        <rFont val="Arial"/>
        <family val="2"/>
      </rPr>
      <t xml:space="preserve"> 4)</t>
    </r>
  </si>
  <si>
    <r>
      <t>3)</t>
    </r>
    <r>
      <rPr>
        <sz val="9"/>
        <rFont val="Arial"/>
        <family val="2"/>
      </rPr>
      <t xml:space="preserve"> NPISH and entrepreneurs are included under households. </t>
    </r>
  </si>
  <si>
    <r>
      <rPr>
        <vertAlign val="superscript"/>
        <sz val="9"/>
        <rFont val="Arial"/>
        <family val="2"/>
      </rPr>
      <t xml:space="preserve">4) </t>
    </r>
    <r>
      <rPr>
        <sz val="9"/>
        <rFont val="Arial"/>
        <family val="2"/>
      </rPr>
      <t>Stock of cross-border financial loans of households end-of-2013 amounting 160 million RSD (1.4 million EUR) is not included.</t>
    </r>
  </si>
  <si>
    <r>
      <t xml:space="preserve">4) </t>
    </r>
    <r>
      <rPr>
        <sz val="9"/>
        <rFont val="Arial"/>
        <family val="2"/>
      </rPr>
      <t>Не укључује 160 млн РСД (1,4 млн ЕУР) прекограничних кредита.</t>
    </r>
  </si>
  <si>
    <r>
      <t>Девизни и динарски индексирани</t>
    </r>
    <r>
      <rPr>
        <b/>
        <i/>
        <vertAlign val="superscript"/>
        <sz val="10"/>
        <rFont val="Arial"/>
        <family val="2"/>
      </rPr>
      <t>4)</t>
    </r>
  </si>
  <si>
    <t>Учешће дуга у страној валути у укупном дугу</t>
  </si>
  <si>
    <t xml:space="preserve">Share of FX liabilities to total </t>
  </si>
  <si>
    <r>
      <rPr>
        <vertAlign val="superscript"/>
        <sz val="9"/>
        <rFont val="Arial"/>
        <family val="2"/>
      </rPr>
      <t xml:space="preserve">2) </t>
    </r>
    <r>
      <rPr>
        <sz val="9"/>
        <rFont val="Arial"/>
        <family val="2"/>
      </rPr>
      <t>Public stated-owned companies  included.</t>
    </r>
  </si>
  <si>
    <t>9=1+6</t>
  </si>
  <si>
    <t>10=2</t>
  </si>
  <si>
    <t>13=5+8</t>
  </si>
  <si>
    <t>Укупно сектор привреде</t>
  </si>
  <si>
    <t>14=4/5</t>
  </si>
  <si>
    <r>
      <t>Укупан дуг привреде</t>
    </r>
    <r>
      <rPr>
        <b/>
        <vertAlign val="superscript"/>
        <sz val="10"/>
        <rFont val="Arial"/>
        <family val="2"/>
      </rPr>
      <t>2)</t>
    </r>
  </si>
  <si>
    <r>
      <t>2)</t>
    </r>
    <r>
      <rPr>
        <sz val="9"/>
        <rFont val="Arial"/>
        <family val="2"/>
      </rPr>
      <t xml:space="preserve"> Привреда обухвата и јавна предузећа</t>
    </r>
  </si>
  <si>
    <r>
      <t>3)</t>
    </r>
    <r>
      <rPr>
        <sz val="9"/>
        <rFont val="Arial"/>
        <family val="2"/>
      </rPr>
      <t xml:space="preserve"> Непрофитне институције, које пружају услуге становништву и предузетници, укључене су у сектор становништва.</t>
    </r>
  </si>
  <si>
    <t>Укупно дуг приватног сектора</t>
  </si>
  <si>
    <t>11=3+7</t>
  </si>
  <si>
    <t>12=10+11</t>
  </si>
  <si>
    <r>
      <t>Total liabilities of corporate sector</t>
    </r>
    <r>
      <rPr>
        <b/>
        <vertAlign val="superscript"/>
        <sz val="10"/>
        <rFont val="Arial"/>
        <family val="2"/>
      </rPr>
      <t>2)</t>
    </r>
  </si>
  <si>
    <t>Total Corporate sector</t>
  </si>
  <si>
    <t>15=7/8</t>
  </si>
  <si>
    <t>16=12/13</t>
  </si>
  <si>
    <r>
      <t>УКУПАН ДУГ ПРИВРЕДЕ И СТАНОВНИШТВА</t>
    </r>
    <r>
      <rPr>
        <b/>
        <vertAlign val="superscript"/>
        <sz val="14"/>
        <rFont val="Arial"/>
        <family val="2"/>
      </rPr>
      <t>1)</t>
    </r>
  </si>
  <si>
    <t>Укупан дуг привреде и становништва</t>
  </si>
  <si>
    <r>
      <rPr>
        <b/>
        <sz val="14"/>
        <rFont val="Arial"/>
        <family val="2"/>
      </rPr>
      <t>TOTAL CORPORATE AND HOUSEHOLDS DEBT</t>
    </r>
    <r>
      <rPr>
        <b/>
        <vertAlign val="superscript"/>
        <sz val="14"/>
        <rFont val="Arial"/>
        <family val="2"/>
      </rPr>
      <t>1)</t>
    </r>
  </si>
  <si>
    <t>Total corporate nad households dept</t>
  </si>
  <si>
    <t>Март/2012</t>
  </si>
  <si>
    <t>Март/2013</t>
  </si>
  <si>
    <t>Март/2014</t>
  </si>
  <si>
    <t>Март/2016</t>
  </si>
  <si>
    <t>Децембар/2015</t>
  </si>
  <si>
    <t>Децембар/2008</t>
  </si>
  <si>
    <t>Децембар/2009</t>
  </si>
  <si>
    <t>Децембар/2010</t>
  </si>
  <si>
    <t>Децембар/2011</t>
  </si>
  <si>
    <t>Децембар/2012</t>
  </si>
  <si>
    <t>Децембар/2013</t>
  </si>
  <si>
    <t>Децембар/2014</t>
  </si>
  <si>
    <t>Март/2015</t>
  </si>
  <si>
    <t>December/2008</t>
  </si>
  <si>
    <t>December/2009</t>
  </si>
  <si>
    <t>December/2010</t>
  </si>
  <si>
    <t>December/2011</t>
  </si>
  <si>
    <t>March/2012</t>
  </si>
  <si>
    <t>December/2012</t>
  </si>
  <si>
    <t>March/2013</t>
  </si>
  <si>
    <t>December/2013</t>
  </si>
  <si>
    <t>March/2014</t>
  </si>
  <si>
    <t>December/2014</t>
  </si>
  <si>
    <t>December/2015</t>
  </si>
  <si>
    <t>March/2016</t>
  </si>
  <si>
    <t>March/2015</t>
  </si>
  <si>
    <t xml:space="preserve">                                       in million RSD</t>
  </si>
  <si>
    <t xml:space="preserve">                               у милионима RSD</t>
  </si>
  <si>
    <t>December/2016</t>
  </si>
  <si>
    <t>Децембар/2016</t>
  </si>
  <si>
    <t>Март/2017</t>
  </si>
  <si>
    <t>March/2017</t>
  </si>
  <si>
    <t>Децембар/2017</t>
  </si>
  <si>
    <t>December/2017</t>
  </si>
  <si>
    <t>Март/2018</t>
  </si>
  <si>
    <t>March/2018</t>
  </si>
  <si>
    <t>Децембар/2018</t>
  </si>
  <si>
    <t>December/2018</t>
  </si>
  <si>
    <t>Март/2019</t>
  </si>
  <si>
    <t>March/2019</t>
  </si>
  <si>
    <t>Децембар/2019</t>
  </si>
  <si>
    <t>Март/2020</t>
  </si>
  <si>
    <t>December/2019</t>
  </si>
  <si>
    <t>March/2020</t>
  </si>
  <si>
    <t>Децембар/2020</t>
  </si>
  <si>
    <t>December/2020</t>
  </si>
  <si>
    <t>Март/2021</t>
  </si>
  <si>
    <t>March/2021</t>
  </si>
  <si>
    <t>Децембар/2021</t>
  </si>
  <si>
    <t>December/2021</t>
  </si>
  <si>
    <t>Март/2022</t>
  </si>
  <si>
    <t>March/2022</t>
  </si>
  <si>
    <t>December/2022</t>
  </si>
  <si>
    <t>Децембар/2022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</si>
</sst>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vertAlign val="superscript"/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vertAlign val="superscript"/>
      <sz val="14"/>
      <name val="Arial"/>
      <family val="2"/>
    </font>
    <font>
      <vertAlign val="superscript"/>
      <sz val="9"/>
      <name val="Arial"/>
      <family val="2"/>
    </font>
    <font>
      <b/>
      <i/>
      <vertAlign val="superscript"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/>
      <bottom style="hair"/>
    </border>
    <border>
      <left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/>
      <top style="hair"/>
      <bottom>
        <color indexed="63"/>
      </bottom>
    </border>
    <border>
      <left style="medium"/>
      <right/>
      <top style="hair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/>
      <top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/>
      <right/>
      <top style="thin"/>
      <bottom style="hair"/>
    </border>
    <border>
      <left style="medium"/>
      <right style="medium"/>
      <top/>
      <bottom style="thin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3" fontId="49" fillId="0" borderId="0" xfId="0" applyNumberFormat="1" applyFont="1" applyAlignment="1">
      <alignment/>
    </xf>
    <xf numFmtId="182" fontId="4" fillId="33" borderId="18" xfId="57" applyNumberFormat="1" applyFont="1" applyFill="1" applyBorder="1" applyAlignment="1">
      <alignment/>
    </xf>
    <xf numFmtId="182" fontId="4" fillId="33" borderId="19" xfId="57" applyNumberFormat="1" applyFont="1" applyFill="1" applyBorder="1" applyAlignment="1">
      <alignment/>
    </xf>
    <xf numFmtId="182" fontId="4" fillId="33" borderId="0" xfId="57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3" fontId="49" fillId="0" borderId="0" xfId="0" applyNumberFormat="1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3" fontId="4" fillId="33" borderId="25" xfId="0" applyNumberFormat="1" applyFont="1" applyFill="1" applyBorder="1" applyAlignment="1">
      <alignment/>
    </xf>
    <xf numFmtId="0" fontId="0" fillId="0" borderId="0" xfId="0" applyBorder="1" applyAlignment="1">
      <alignment horizontal="center" vertical="justify"/>
    </xf>
    <xf numFmtId="0" fontId="3" fillId="33" borderId="0" xfId="0" applyFont="1" applyFill="1" applyBorder="1" applyAlignment="1">
      <alignment horizontal="center" vertical="center" wrapText="1"/>
    </xf>
    <xf numFmtId="182" fontId="4" fillId="33" borderId="25" xfId="57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4" fillId="33" borderId="26" xfId="0" applyNumberFormat="1" applyFont="1" applyFill="1" applyBorder="1" applyAlignment="1">
      <alignment/>
    </xf>
    <xf numFmtId="182" fontId="4" fillId="33" borderId="23" xfId="57" applyNumberFormat="1" applyFont="1" applyFill="1" applyBorder="1" applyAlignment="1">
      <alignment/>
    </xf>
    <xf numFmtId="182" fontId="4" fillId="33" borderId="24" xfId="57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1" xfId="0" applyFont="1" applyBorder="1" applyAlignment="1">
      <alignment/>
    </xf>
    <xf numFmtId="182" fontId="4" fillId="33" borderId="27" xfId="57" applyNumberFormat="1" applyFont="1" applyFill="1" applyBorder="1" applyAlignment="1">
      <alignment/>
    </xf>
    <xf numFmtId="3" fontId="4" fillId="33" borderId="32" xfId="0" applyNumberFormat="1" applyFont="1" applyFill="1" applyBorder="1" applyAlignment="1">
      <alignment/>
    </xf>
    <xf numFmtId="3" fontId="4" fillId="33" borderId="33" xfId="0" applyNumberFormat="1" applyFont="1" applyFill="1" applyBorder="1" applyAlignment="1">
      <alignment/>
    </xf>
    <xf numFmtId="3" fontId="4" fillId="33" borderId="34" xfId="0" applyNumberFormat="1" applyFont="1" applyFill="1" applyBorder="1" applyAlignment="1">
      <alignment/>
    </xf>
    <xf numFmtId="3" fontId="4" fillId="33" borderId="35" xfId="0" applyNumberFormat="1" applyFont="1" applyFill="1" applyBorder="1" applyAlignment="1">
      <alignment/>
    </xf>
    <xf numFmtId="3" fontId="4" fillId="33" borderId="36" xfId="0" applyNumberFormat="1" applyFont="1" applyFill="1" applyBorder="1" applyAlignment="1">
      <alignment/>
    </xf>
    <xf numFmtId="3" fontId="4" fillId="33" borderId="37" xfId="0" applyNumberFormat="1" applyFont="1" applyFill="1" applyBorder="1" applyAlignment="1">
      <alignment/>
    </xf>
    <xf numFmtId="182" fontId="4" fillId="33" borderId="34" xfId="57" applyNumberFormat="1" applyFont="1" applyFill="1" applyBorder="1" applyAlignment="1">
      <alignment/>
    </xf>
    <xf numFmtId="182" fontId="4" fillId="33" borderId="37" xfId="57" applyNumberFormat="1" applyFont="1" applyFill="1" applyBorder="1" applyAlignment="1">
      <alignment/>
    </xf>
    <xf numFmtId="182" fontId="4" fillId="33" borderId="35" xfId="57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3" fontId="4" fillId="33" borderId="38" xfId="0" applyNumberFormat="1" applyFont="1" applyFill="1" applyBorder="1" applyAlignment="1">
      <alignment/>
    </xf>
    <xf numFmtId="3" fontId="4" fillId="33" borderId="39" xfId="0" applyNumberFormat="1" applyFont="1" applyFill="1" applyBorder="1" applyAlignment="1">
      <alignment/>
    </xf>
    <xf numFmtId="3" fontId="4" fillId="33" borderId="40" xfId="0" applyNumberFormat="1" applyFont="1" applyFill="1" applyBorder="1" applyAlignment="1">
      <alignment/>
    </xf>
    <xf numFmtId="3" fontId="4" fillId="33" borderId="41" xfId="0" applyNumberFormat="1" applyFont="1" applyFill="1" applyBorder="1" applyAlignment="1">
      <alignment/>
    </xf>
    <xf numFmtId="3" fontId="4" fillId="33" borderId="42" xfId="0" applyNumberFormat="1" applyFont="1" applyFill="1" applyBorder="1" applyAlignment="1">
      <alignment/>
    </xf>
    <xf numFmtId="182" fontId="4" fillId="33" borderId="39" xfId="57" applyNumberFormat="1" applyFont="1" applyFill="1" applyBorder="1" applyAlignment="1">
      <alignment/>
    </xf>
    <xf numFmtId="182" fontId="4" fillId="33" borderId="42" xfId="57" applyNumberFormat="1" applyFont="1" applyFill="1" applyBorder="1" applyAlignment="1">
      <alignment/>
    </xf>
    <xf numFmtId="182" fontId="4" fillId="33" borderId="40" xfId="57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33" borderId="43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0" fontId="4" fillId="0" borderId="4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3" xfId="0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33" borderId="24" xfId="0" applyNumberFormat="1" applyFont="1" applyFill="1" applyBorder="1" applyAlignment="1">
      <alignment/>
    </xf>
    <xf numFmtId="3" fontId="4" fillId="33" borderId="47" xfId="0" applyNumberFormat="1" applyFont="1" applyFill="1" applyBorder="1" applyAlignment="1">
      <alignment/>
    </xf>
    <xf numFmtId="3" fontId="4" fillId="0" borderId="45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4" fillId="33" borderId="45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4" fillId="33" borderId="49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0" xfId="0" applyNumberFormat="1" applyFont="1" applyFill="1" applyBorder="1" applyAlignment="1">
      <alignment/>
    </xf>
    <xf numFmtId="3" fontId="4" fillId="33" borderId="51" xfId="0" applyNumberFormat="1" applyFont="1" applyFill="1" applyBorder="1" applyAlignment="1">
      <alignment/>
    </xf>
    <xf numFmtId="3" fontId="4" fillId="33" borderId="52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182" fontId="4" fillId="33" borderId="51" xfId="57" applyNumberFormat="1" applyFont="1" applyFill="1" applyBorder="1" applyAlignment="1">
      <alignment/>
    </xf>
    <xf numFmtId="182" fontId="4" fillId="33" borderId="54" xfId="57" applyNumberFormat="1" applyFont="1" applyFill="1" applyBorder="1" applyAlignment="1">
      <alignment/>
    </xf>
    <xf numFmtId="182" fontId="4" fillId="33" borderId="52" xfId="57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33" borderId="55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56" xfId="0" applyNumberFormat="1" applyFont="1" applyBorder="1" applyAlignment="1">
      <alignment/>
    </xf>
    <xf numFmtId="3" fontId="4" fillId="33" borderId="29" xfId="0" applyNumberFormat="1" applyFont="1" applyFill="1" applyBorder="1" applyAlignment="1">
      <alignment/>
    </xf>
    <xf numFmtId="3" fontId="4" fillId="33" borderId="51" xfId="0" applyNumberFormat="1" applyFont="1" applyFill="1" applyBorder="1" applyAlignment="1">
      <alignment/>
    </xf>
    <xf numFmtId="3" fontId="4" fillId="33" borderId="52" xfId="0" applyNumberFormat="1" applyFont="1" applyFill="1" applyBorder="1" applyAlignment="1">
      <alignment/>
    </xf>
    <xf numFmtId="3" fontId="4" fillId="33" borderId="57" xfId="0" applyNumberFormat="1" applyFont="1" applyFill="1" applyBorder="1" applyAlignment="1">
      <alignment/>
    </xf>
    <xf numFmtId="3" fontId="4" fillId="33" borderId="58" xfId="0" applyNumberFormat="1" applyFont="1" applyFill="1" applyBorder="1" applyAlignment="1">
      <alignment/>
    </xf>
    <xf numFmtId="3" fontId="4" fillId="33" borderId="59" xfId="0" applyNumberFormat="1" applyFont="1" applyFill="1" applyBorder="1" applyAlignment="1">
      <alignment/>
    </xf>
    <xf numFmtId="3" fontId="4" fillId="33" borderId="60" xfId="0" applyNumberFormat="1" applyFont="1" applyFill="1" applyBorder="1" applyAlignment="1">
      <alignment/>
    </xf>
    <xf numFmtId="3" fontId="4" fillId="33" borderId="61" xfId="0" applyNumberFormat="1" applyFont="1" applyFill="1" applyBorder="1" applyAlignment="1">
      <alignment/>
    </xf>
    <xf numFmtId="3" fontId="4" fillId="33" borderId="62" xfId="0" applyNumberFormat="1" applyFont="1" applyFill="1" applyBorder="1" applyAlignment="1">
      <alignment/>
    </xf>
    <xf numFmtId="3" fontId="4" fillId="33" borderId="63" xfId="0" applyNumberFormat="1" applyFont="1" applyFill="1" applyBorder="1" applyAlignment="1">
      <alignment/>
    </xf>
    <xf numFmtId="182" fontId="4" fillId="33" borderId="60" xfId="57" applyNumberFormat="1" applyFont="1" applyFill="1" applyBorder="1" applyAlignment="1">
      <alignment/>
    </xf>
    <xf numFmtId="182" fontId="4" fillId="33" borderId="63" xfId="57" applyNumberFormat="1" applyFont="1" applyFill="1" applyBorder="1" applyAlignment="1">
      <alignment/>
    </xf>
    <xf numFmtId="182" fontId="4" fillId="33" borderId="61" xfId="57" applyNumberFormat="1" applyFont="1" applyFill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3" fontId="4" fillId="33" borderId="44" xfId="0" applyNumberFormat="1" applyFont="1" applyFill="1" applyBorder="1" applyAlignment="1">
      <alignment/>
    </xf>
    <xf numFmtId="3" fontId="4" fillId="33" borderId="60" xfId="0" applyNumberFormat="1" applyFont="1" applyFill="1" applyBorder="1" applyAlignment="1">
      <alignment/>
    </xf>
    <xf numFmtId="3" fontId="4" fillId="33" borderId="61" xfId="0" applyNumberFormat="1" applyFont="1" applyFill="1" applyBorder="1" applyAlignment="1">
      <alignment/>
    </xf>
    <xf numFmtId="3" fontId="4" fillId="33" borderId="65" xfId="0" applyNumberFormat="1" applyFont="1" applyFill="1" applyBorder="1" applyAlignment="1">
      <alignment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/>
    </xf>
    <xf numFmtId="3" fontId="4" fillId="0" borderId="67" xfId="0" applyNumberFormat="1" applyFont="1" applyBorder="1" applyAlignment="1">
      <alignment/>
    </xf>
    <xf numFmtId="3" fontId="4" fillId="0" borderId="68" xfId="0" applyNumberFormat="1" applyFont="1" applyBorder="1" applyAlignment="1">
      <alignment/>
    </xf>
    <xf numFmtId="3" fontId="4" fillId="33" borderId="69" xfId="0" applyNumberFormat="1" applyFont="1" applyFill="1" applyBorder="1" applyAlignment="1">
      <alignment/>
    </xf>
    <xf numFmtId="3" fontId="4" fillId="33" borderId="67" xfId="0" applyNumberFormat="1" applyFont="1" applyFill="1" applyBorder="1" applyAlignment="1">
      <alignment/>
    </xf>
    <xf numFmtId="3" fontId="4" fillId="33" borderId="70" xfId="0" applyNumberFormat="1" applyFont="1" applyFill="1" applyBorder="1" applyAlignment="1">
      <alignment/>
    </xf>
    <xf numFmtId="3" fontId="4" fillId="33" borderId="69" xfId="0" applyNumberFormat="1" applyFont="1" applyFill="1" applyBorder="1" applyAlignment="1">
      <alignment/>
    </xf>
    <xf numFmtId="3" fontId="4" fillId="33" borderId="71" xfId="0" applyNumberFormat="1" applyFont="1" applyFill="1" applyBorder="1" applyAlignment="1">
      <alignment/>
    </xf>
    <xf numFmtId="3" fontId="4" fillId="33" borderId="72" xfId="0" applyNumberFormat="1" applyFont="1" applyFill="1" applyBorder="1" applyAlignment="1">
      <alignment/>
    </xf>
    <xf numFmtId="3" fontId="4" fillId="33" borderId="73" xfId="0" applyNumberFormat="1" applyFont="1" applyFill="1" applyBorder="1" applyAlignment="1">
      <alignment/>
    </xf>
    <xf numFmtId="182" fontId="4" fillId="33" borderId="69" xfId="57" applyNumberFormat="1" applyFont="1" applyFill="1" applyBorder="1" applyAlignment="1">
      <alignment/>
    </xf>
    <xf numFmtId="182" fontId="4" fillId="33" borderId="73" xfId="57" applyNumberFormat="1" applyFont="1" applyFill="1" applyBorder="1" applyAlignment="1">
      <alignment/>
    </xf>
    <xf numFmtId="182" fontId="4" fillId="33" borderId="71" xfId="57" applyNumberFormat="1" applyFont="1" applyFill="1" applyBorder="1" applyAlignment="1">
      <alignment/>
    </xf>
    <xf numFmtId="3" fontId="4" fillId="33" borderId="74" xfId="0" applyNumberFormat="1" applyFont="1" applyFill="1" applyBorder="1" applyAlignment="1">
      <alignment/>
    </xf>
    <xf numFmtId="3" fontId="4" fillId="33" borderId="71" xfId="0" applyNumberFormat="1" applyFont="1" applyFill="1" applyBorder="1" applyAlignment="1">
      <alignment/>
    </xf>
    <xf numFmtId="3" fontId="4" fillId="33" borderId="75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50" fillId="33" borderId="77" xfId="0" applyFont="1" applyFill="1" applyBorder="1" applyAlignment="1">
      <alignment horizontal="center" vertical="center"/>
    </xf>
    <xf numFmtId="0" fontId="50" fillId="33" borderId="78" xfId="0" applyFont="1" applyFill="1" applyBorder="1" applyAlignment="1">
      <alignment horizontal="center" vertical="center"/>
    </xf>
    <xf numFmtId="0" fontId="50" fillId="33" borderId="7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="85" zoomScaleNormal="85" zoomScaleSheetLayoutView="85" zoomScalePageLayoutView="0" workbookViewId="0" topLeftCell="A16">
      <selection activeCell="S46" sqref="S46"/>
    </sheetView>
  </sheetViews>
  <sheetFormatPr defaultColWidth="9.140625" defaultRowHeight="15"/>
  <cols>
    <col min="1" max="1" width="17.8515625" style="1" customWidth="1"/>
    <col min="2" max="2" width="11.7109375" style="1" customWidth="1"/>
    <col min="3" max="3" width="16.7109375" style="1" customWidth="1"/>
    <col min="4" max="4" width="14.7109375" style="1" customWidth="1"/>
    <col min="5" max="5" width="13.7109375" style="1" customWidth="1"/>
    <col min="6" max="14" width="11.7109375" style="1" customWidth="1"/>
    <col min="15" max="15" width="12.7109375" style="1" customWidth="1"/>
    <col min="16" max="16" width="18.140625" style="1" customWidth="1"/>
    <col min="17" max="17" width="15.421875" style="1" customWidth="1"/>
    <col min="18" max="18" width="17.7109375" style="1" customWidth="1"/>
    <col min="19" max="19" width="10.421875" style="1" bestFit="1" customWidth="1"/>
    <col min="20" max="20" width="9.140625" style="1" customWidth="1"/>
    <col min="21" max="21" width="10.421875" style="1" bestFit="1" customWidth="1"/>
    <col min="22" max="16384" width="9.140625" style="1" customWidth="1"/>
  </cols>
  <sheetData>
    <row r="1" spans="1:18" ht="14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</row>
    <row r="2" spans="1:18" ht="21">
      <c r="A2" s="6" t="s">
        <v>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8"/>
      <c r="R2" s="8"/>
    </row>
    <row r="3" spans="1:18" ht="1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P3" s="5" t="s">
        <v>81</v>
      </c>
      <c r="R3" s="5"/>
    </row>
    <row r="4" spans="1:18" ht="36" customHeight="1" thickBot="1">
      <c r="A4" s="10"/>
      <c r="B4" s="153" t="s">
        <v>40</v>
      </c>
      <c r="C4" s="154"/>
      <c r="D4" s="154"/>
      <c r="E4" s="154"/>
      <c r="F4" s="155"/>
      <c r="G4" s="147" t="s">
        <v>25</v>
      </c>
      <c r="H4" s="148"/>
      <c r="I4" s="149"/>
      <c r="J4" s="153" t="s">
        <v>51</v>
      </c>
      <c r="K4" s="154"/>
      <c r="L4" s="154"/>
      <c r="M4" s="154"/>
      <c r="N4" s="155"/>
      <c r="O4" s="153" t="s">
        <v>32</v>
      </c>
      <c r="P4" s="154"/>
      <c r="Q4" s="155"/>
      <c r="R4" s="45"/>
    </row>
    <row r="5" spans="1:18" ht="15.75" customHeight="1" thickBot="1">
      <c r="A5" s="144" t="s">
        <v>18</v>
      </c>
      <c r="B5" s="11"/>
      <c r="C5" s="12"/>
      <c r="D5" s="13"/>
      <c r="E5" s="151" t="s">
        <v>21</v>
      </c>
      <c r="F5" s="146" t="s">
        <v>1</v>
      </c>
      <c r="G5" s="150" t="s">
        <v>19</v>
      </c>
      <c r="H5" s="150" t="s">
        <v>31</v>
      </c>
      <c r="I5" s="151" t="s">
        <v>1</v>
      </c>
      <c r="J5" s="38"/>
      <c r="K5" s="12"/>
      <c r="L5" s="13"/>
      <c r="M5" s="151" t="s">
        <v>21</v>
      </c>
      <c r="N5" s="146" t="s">
        <v>1</v>
      </c>
      <c r="O5" s="150" t="s">
        <v>38</v>
      </c>
      <c r="P5" s="150" t="s">
        <v>22</v>
      </c>
      <c r="Q5" s="146" t="s">
        <v>43</v>
      </c>
      <c r="R5" s="46"/>
    </row>
    <row r="6" spans="1:18" ht="64.5" thickBot="1">
      <c r="A6" s="144"/>
      <c r="B6" s="14" t="s">
        <v>19</v>
      </c>
      <c r="C6" s="15" t="s">
        <v>20</v>
      </c>
      <c r="D6" s="16" t="s">
        <v>0</v>
      </c>
      <c r="E6" s="151"/>
      <c r="F6" s="146"/>
      <c r="G6" s="146"/>
      <c r="H6" s="146"/>
      <c r="I6" s="151"/>
      <c r="J6" s="39" t="s">
        <v>19</v>
      </c>
      <c r="K6" s="15" t="s">
        <v>20</v>
      </c>
      <c r="L6" s="40" t="s">
        <v>0</v>
      </c>
      <c r="M6" s="151"/>
      <c r="N6" s="146"/>
      <c r="O6" s="152"/>
      <c r="P6" s="152"/>
      <c r="Q6" s="152"/>
      <c r="R6" s="46"/>
    </row>
    <row r="7" spans="1:18" ht="15" thickBot="1">
      <c r="A7" s="145"/>
      <c r="B7" s="17">
        <v>1</v>
      </c>
      <c r="C7" s="17">
        <v>2</v>
      </c>
      <c r="D7" s="17">
        <v>3</v>
      </c>
      <c r="E7" s="17" t="s">
        <v>10</v>
      </c>
      <c r="F7" s="17" t="s">
        <v>11</v>
      </c>
      <c r="G7" s="17">
        <v>6</v>
      </c>
      <c r="H7" s="17">
        <v>7</v>
      </c>
      <c r="I7" s="53" t="s">
        <v>12</v>
      </c>
      <c r="J7" s="17" t="s">
        <v>35</v>
      </c>
      <c r="K7" s="17" t="s">
        <v>36</v>
      </c>
      <c r="L7" s="17" t="s">
        <v>44</v>
      </c>
      <c r="M7" s="17" t="s">
        <v>45</v>
      </c>
      <c r="N7" s="17" t="s">
        <v>37</v>
      </c>
      <c r="O7" s="17" t="s">
        <v>39</v>
      </c>
      <c r="P7" s="17" t="s">
        <v>48</v>
      </c>
      <c r="Q7" s="17" t="s">
        <v>49</v>
      </c>
      <c r="R7" s="46"/>
    </row>
    <row r="8" spans="1:21" ht="14.25">
      <c r="A8" s="54" t="s">
        <v>59</v>
      </c>
      <c r="B8" s="60">
        <v>223720</v>
      </c>
      <c r="C8" s="61">
        <v>978459</v>
      </c>
      <c r="D8" s="62">
        <v>438903</v>
      </c>
      <c r="E8" s="63">
        <f>+C8+D8</f>
        <v>1417362</v>
      </c>
      <c r="F8" s="64">
        <f>+B8+E8</f>
        <v>1641082</v>
      </c>
      <c r="G8" s="61">
        <v>95950</v>
      </c>
      <c r="H8" s="62">
        <v>335578</v>
      </c>
      <c r="I8" s="63">
        <f>+G8+H8</f>
        <v>431528</v>
      </c>
      <c r="J8" s="65">
        <f>+B8+G8</f>
        <v>319670</v>
      </c>
      <c r="K8" s="65">
        <f>+C8</f>
        <v>978459</v>
      </c>
      <c r="L8" s="65">
        <f>+D8+H8</f>
        <v>774481</v>
      </c>
      <c r="M8" s="65">
        <f>+K8+L8</f>
        <v>1752940</v>
      </c>
      <c r="N8" s="65">
        <f>+F8+I8</f>
        <v>2072610</v>
      </c>
      <c r="O8" s="66">
        <f>+E8/F8</f>
        <v>0.8636753069011787</v>
      </c>
      <c r="P8" s="67">
        <f>+H8/I8</f>
        <v>0.7776505811905601</v>
      </c>
      <c r="Q8" s="68">
        <f>+M8/N8</f>
        <v>0.8457645191328808</v>
      </c>
      <c r="R8" s="34"/>
      <c r="S8" s="31"/>
      <c r="T8" s="31"/>
      <c r="U8" s="31"/>
    </row>
    <row r="9" spans="1:21" ht="14.25">
      <c r="A9" s="54" t="s">
        <v>60</v>
      </c>
      <c r="B9" s="69">
        <v>210772</v>
      </c>
      <c r="C9" s="70">
        <v>998549</v>
      </c>
      <c r="D9" s="71">
        <v>594226</v>
      </c>
      <c r="E9" s="72">
        <f aca="true" t="shared" si="0" ref="E9:E26">+C9+D9</f>
        <v>1592775</v>
      </c>
      <c r="F9" s="73">
        <f aca="true" t="shared" si="1" ref="F9:F26">+B9+E9</f>
        <v>1803547</v>
      </c>
      <c r="G9" s="70">
        <v>103439</v>
      </c>
      <c r="H9" s="71">
        <v>364871</v>
      </c>
      <c r="I9" s="72">
        <f aca="true" t="shared" si="2" ref="I9:I31">+G9+H9</f>
        <v>468310</v>
      </c>
      <c r="J9" s="74">
        <f aca="true" t="shared" si="3" ref="J9:J26">+B9+G9</f>
        <v>314211</v>
      </c>
      <c r="K9" s="74">
        <f aca="true" t="shared" si="4" ref="K9:K27">+C9</f>
        <v>998549</v>
      </c>
      <c r="L9" s="74">
        <f aca="true" t="shared" si="5" ref="L9:L27">+D9+H9</f>
        <v>959097</v>
      </c>
      <c r="M9" s="74">
        <f aca="true" t="shared" si="6" ref="M9:M27">+K9+L9</f>
        <v>1957646</v>
      </c>
      <c r="N9" s="74">
        <f aca="true" t="shared" si="7" ref="N9:N27">+F9+I9</f>
        <v>2271857</v>
      </c>
      <c r="O9" s="75">
        <f aca="true" t="shared" si="8" ref="O9:O27">+E9/F9</f>
        <v>0.8831347339437231</v>
      </c>
      <c r="P9" s="76">
        <f aca="true" t="shared" si="9" ref="P9:P27">+H9/I9</f>
        <v>0.7791228032713373</v>
      </c>
      <c r="Q9" s="77">
        <f aca="true" t="shared" si="10" ref="Q9:Q27">+M9/N9</f>
        <v>0.8616941999430422</v>
      </c>
      <c r="R9" s="34"/>
      <c r="S9" s="31"/>
      <c r="T9" s="31"/>
      <c r="U9" s="31"/>
    </row>
    <row r="10" spans="1:21" ht="14.25">
      <c r="A10" s="54" t="s">
        <v>61</v>
      </c>
      <c r="B10" s="69">
        <v>330614</v>
      </c>
      <c r="C10" s="70">
        <v>1014614</v>
      </c>
      <c r="D10" s="71">
        <v>697481</v>
      </c>
      <c r="E10" s="72">
        <f>+C10+D10</f>
        <v>1712095</v>
      </c>
      <c r="F10" s="73">
        <f t="shared" si="1"/>
        <v>2042709</v>
      </c>
      <c r="G10" s="70">
        <v>158015</v>
      </c>
      <c r="H10" s="71">
        <v>413853</v>
      </c>
      <c r="I10" s="72">
        <f t="shared" si="2"/>
        <v>571868</v>
      </c>
      <c r="J10" s="74">
        <f t="shared" si="3"/>
        <v>488629</v>
      </c>
      <c r="K10" s="74">
        <f t="shared" si="4"/>
        <v>1014614</v>
      </c>
      <c r="L10" s="74">
        <f t="shared" si="5"/>
        <v>1111334</v>
      </c>
      <c r="M10" s="74">
        <f t="shared" si="6"/>
        <v>2125948</v>
      </c>
      <c r="N10" s="74">
        <f t="shared" si="7"/>
        <v>2614577</v>
      </c>
      <c r="O10" s="75">
        <f>+E10/F10</f>
        <v>0.8381492420114661</v>
      </c>
      <c r="P10" s="76">
        <f>+H10/I10</f>
        <v>0.7236862352850658</v>
      </c>
      <c r="Q10" s="77">
        <f>+M10/N10</f>
        <v>0.8131135552710821</v>
      </c>
      <c r="R10" s="34"/>
      <c r="S10" s="31"/>
      <c r="T10" s="31"/>
      <c r="U10" s="31"/>
    </row>
    <row r="11" spans="1:21" ht="14.25">
      <c r="A11" s="55" t="s">
        <v>62</v>
      </c>
      <c r="B11" s="69">
        <v>304484</v>
      </c>
      <c r="C11" s="70">
        <v>940516</v>
      </c>
      <c r="D11" s="71">
        <v>809354</v>
      </c>
      <c r="E11" s="72">
        <f t="shared" si="0"/>
        <v>1749870</v>
      </c>
      <c r="F11" s="73">
        <f t="shared" si="1"/>
        <v>2054354</v>
      </c>
      <c r="G11" s="70">
        <v>196343</v>
      </c>
      <c r="H11" s="71">
        <v>406163</v>
      </c>
      <c r="I11" s="72">
        <f t="shared" si="2"/>
        <v>602506</v>
      </c>
      <c r="J11" s="74">
        <f t="shared" si="3"/>
        <v>500827</v>
      </c>
      <c r="K11" s="74">
        <f t="shared" si="4"/>
        <v>940516</v>
      </c>
      <c r="L11" s="74">
        <f t="shared" si="5"/>
        <v>1215517</v>
      </c>
      <c r="M11" s="74">
        <f t="shared" si="6"/>
        <v>2156033</v>
      </c>
      <c r="N11" s="74">
        <f t="shared" si="7"/>
        <v>2656860</v>
      </c>
      <c r="O11" s="75">
        <f t="shared" si="8"/>
        <v>0.8517860115637325</v>
      </c>
      <c r="P11" s="76">
        <f t="shared" si="9"/>
        <v>0.6741227473253378</v>
      </c>
      <c r="Q11" s="77">
        <f t="shared" si="10"/>
        <v>0.8114966539448824</v>
      </c>
      <c r="R11" s="34"/>
      <c r="S11" s="31"/>
      <c r="T11" s="31"/>
      <c r="U11" s="31"/>
    </row>
    <row r="12" spans="1:21" ht="14.25">
      <c r="A12" s="56" t="s">
        <v>54</v>
      </c>
      <c r="B12" s="18">
        <v>305751</v>
      </c>
      <c r="C12" s="19">
        <v>993147</v>
      </c>
      <c r="D12" s="20">
        <v>885978</v>
      </c>
      <c r="E12" s="21">
        <f t="shared" si="0"/>
        <v>1879125</v>
      </c>
      <c r="F12" s="22">
        <f t="shared" si="1"/>
        <v>2184876</v>
      </c>
      <c r="G12" s="19">
        <v>202924</v>
      </c>
      <c r="H12" s="20">
        <v>426635</v>
      </c>
      <c r="I12" s="21">
        <f t="shared" si="2"/>
        <v>629559</v>
      </c>
      <c r="J12" s="44">
        <f t="shared" si="3"/>
        <v>508675</v>
      </c>
      <c r="K12" s="44">
        <f t="shared" si="4"/>
        <v>993147</v>
      </c>
      <c r="L12" s="44">
        <f t="shared" si="5"/>
        <v>1312613</v>
      </c>
      <c r="M12" s="44">
        <f t="shared" si="6"/>
        <v>2305760</v>
      </c>
      <c r="N12" s="44">
        <f t="shared" si="7"/>
        <v>2814435</v>
      </c>
      <c r="O12" s="32">
        <f t="shared" si="8"/>
        <v>0.8600602505588418</v>
      </c>
      <c r="P12" s="47">
        <f t="shared" si="9"/>
        <v>0.6776727836469656</v>
      </c>
      <c r="Q12" s="33">
        <f t="shared" si="10"/>
        <v>0.8192621254354782</v>
      </c>
      <c r="R12" s="34"/>
      <c r="S12" s="31"/>
      <c r="T12" s="31"/>
      <c r="U12" s="31"/>
    </row>
    <row r="13" spans="1:21" ht="14.25">
      <c r="A13" s="56" t="s">
        <v>3</v>
      </c>
      <c r="B13" s="23">
        <v>296552</v>
      </c>
      <c r="C13" s="24">
        <v>1037402</v>
      </c>
      <c r="D13" s="25">
        <v>901036</v>
      </c>
      <c r="E13" s="26">
        <f t="shared" si="0"/>
        <v>1938438</v>
      </c>
      <c r="F13" s="22">
        <f t="shared" si="1"/>
        <v>2234990</v>
      </c>
      <c r="G13" s="24">
        <v>219853</v>
      </c>
      <c r="H13" s="25">
        <v>437164</v>
      </c>
      <c r="I13" s="26">
        <f>+G13+H13</f>
        <v>657017</v>
      </c>
      <c r="J13" s="44">
        <f t="shared" si="3"/>
        <v>516405</v>
      </c>
      <c r="K13" s="44">
        <f t="shared" si="4"/>
        <v>1037402</v>
      </c>
      <c r="L13" s="44">
        <f t="shared" si="5"/>
        <v>1338200</v>
      </c>
      <c r="M13" s="44">
        <f t="shared" si="6"/>
        <v>2375602</v>
      </c>
      <c r="N13" s="44">
        <f t="shared" si="7"/>
        <v>2892007</v>
      </c>
      <c r="O13" s="32">
        <f t="shared" si="8"/>
        <v>0.8673139477134126</v>
      </c>
      <c r="P13" s="47">
        <f t="shared" si="9"/>
        <v>0.6653769993774895</v>
      </c>
      <c r="Q13" s="33">
        <f t="shared" si="10"/>
        <v>0.8214371541977595</v>
      </c>
      <c r="R13" s="34"/>
      <c r="S13" s="31"/>
      <c r="T13" s="31"/>
      <c r="U13" s="31"/>
    </row>
    <row r="14" spans="1:21" ht="14.25">
      <c r="A14" s="56" t="s">
        <v>2</v>
      </c>
      <c r="B14" s="23">
        <v>310128</v>
      </c>
      <c r="C14" s="24">
        <v>1101662</v>
      </c>
      <c r="D14" s="25">
        <v>943795</v>
      </c>
      <c r="E14" s="26">
        <f t="shared" si="0"/>
        <v>2045457</v>
      </c>
      <c r="F14" s="22">
        <f t="shared" si="1"/>
        <v>2355585</v>
      </c>
      <c r="G14" s="24">
        <v>230455</v>
      </c>
      <c r="H14" s="25">
        <v>431006</v>
      </c>
      <c r="I14" s="26">
        <f>+G14+H14</f>
        <v>661461</v>
      </c>
      <c r="J14" s="44">
        <f t="shared" si="3"/>
        <v>540583</v>
      </c>
      <c r="K14" s="44">
        <f t="shared" si="4"/>
        <v>1101662</v>
      </c>
      <c r="L14" s="44">
        <f t="shared" si="5"/>
        <v>1374801</v>
      </c>
      <c r="M14" s="44">
        <f t="shared" si="6"/>
        <v>2476463</v>
      </c>
      <c r="N14" s="44">
        <f t="shared" si="7"/>
        <v>3017046</v>
      </c>
      <c r="O14" s="32">
        <f t="shared" si="8"/>
        <v>0.8683435324982967</v>
      </c>
      <c r="P14" s="47">
        <f t="shared" si="9"/>
        <v>0.6515969951365236</v>
      </c>
      <c r="Q14" s="33">
        <f t="shared" si="10"/>
        <v>0.820823746141093</v>
      </c>
      <c r="R14" s="34"/>
      <c r="S14" s="31"/>
      <c r="T14" s="31"/>
      <c r="U14" s="31"/>
    </row>
    <row r="15" spans="1:18" ht="14.25">
      <c r="A15" s="57" t="s">
        <v>63</v>
      </c>
      <c r="B15" s="95">
        <v>296483</v>
      </c>
      <c r="C15" s="96">
        <v>1058717</v>
      </c>
      <c r="D15" s="97">
        <v>927384</v>
      </c>
      <c r="E15" s="98">
        <f t="shared" si="0"/>
        <v>1986101</v>
      </c>
      <c r="F15" s="99">
        <f t="shared" si="1"/>
        <v>2282584</v>
      </c>
      <c r="G15" s="96">
        <v>229656</v>
      </c>
      <c r="H15" s="97">
        <v>424596</v>
      </c>
      <c r="I15" s="98">
        <f t="shared" si="2"/>
        <v>654252</v>
      </c>
      <c r="J15" s="100">
        <f t="shared" si="3"/>
        <v>526139</v>
      </c>
      <c r="K15" s="100">
        <f t="shared" si="4"/>
        <v>1058717</v>
      </c>
      <c r="L15" s="100">
        <f t="shared" si="5"/>
        <v>1351980</v>
      </c>
      <c r="M15" s="100">
        <f t="shared" si="6"/>
        <v>2410697</v>
      </c>
      <c r="N15" s="100">
        <f t="shared" si="7"/>
        <v>2936836</v>
      </c>
      <c r="O15" s="101">
        <f t="shared" si="8"/>
        <v>0.8701108042464155</v>
      </c>
      <c r="P15" s="102">
        <f t="shared" si="9"/>
        <v>0.6489792923827516</v>
      </c>
      <c r="Q15" s="103">
        <f t="shared" si="10"/>
        <v>0.8208483551686236</v>
      </c>
      <c r="R15" s="34"/>
    </row>
    <row r="16" spans="1:18" ht="14.25">
      <c r="A16" s="56" t="s">
        <v>55</v>
      </c>
      <c r="B16" s="18">
        <v>289200</v>
      </c>
      <c r="C16" s="19">
        <v>1037398</v>
      </c>
      <c r="D16" s="20">
        <v>913729</v>
      </c>
      <c r="E16" s="21">
        <f t="shared" si="0"/>
        <v>1951127</v>
      </c>
      <c r="F16" s="22">
        <f t="shared" si="1"/>
        <v>2240327</v>
      </c>
      <c r="G16" s="19">
        <v>234093</v>
      </c>
      <c r="H16" s="20">
        <v>416653</v>
      </c>
      <c r="I16" s="21">
        <f t="shared" si="2"/>
        <v>650746</v>
      </c>
      <c r="J16" s="44">
        <f t="shared" si="3"/>
        <v>523293</v>
      </c>
      <c r="K16" s="44">
        <f t="shared" si="4"/>
        <v>1037398</v>
      </c>
      <c r="L16" s="44">
        <f t="shared" si="5"/>
        <v>1330382</v>
      </c>
      <c r="M16" s="44">
        <f t="shared" si="6"/>
        <v>2367780</v>
      </c>
      <c r="N16" s="44">
        <f t="shared" si="7"/>
        <v>2891073</v>
      </c>
      <c r="O16" s="32">
        <f t="shared" si="8"/>
        <v>0.8709117017292565</v>
      </c>
      <c r="P16" s="47">
        <f t="shared" si="9"/>
        <v>0.6402697826801855</v>
      </c>
      <c r="Q16" s="33">
        <f t="shared" si="10"/>
        <v>0.8189969606440238</v>
      </c>
      <c r="R16" s="34"/>
    </row>
    <row r="17" spans="1:18" ht="14.25">
      <c r="A17" s="56" t="s">
        <v>3</v>
      </c>
      <c r="B17" s="23">
        <v>262403</v>
      </c>
      <c r="C17" s="24">
        <v>1050835</v>
      </c>
      <c r="D17" s="25">
        <v>912975</v>
      </c>
      <c r="E17" s="26">
        <f t="shared" si="0"/>
        <v>1963810</v>
      </c>
      <c r="F17" s="22">
        <f t="shared" si="1"/>
        <v>2226213</v>
      </c>
      <c r="G17" s="24">
        <v>243865</v>
      </c>
      <c r="H17" s="25">
        <v>425501</v>
      </c>
      <c r="I17" s="26">
        <f t="shared" si="2"/>
        <v>669366</v>
      </c>
      <c r="J17" s="44">
        <f t="shared" si="3"/>
        <v>506268</v>
      </c>
      <c r="K17" s="44">
        <f t="shared" si="4"/>
        <v>1050835</v>
      </c>
      <c r="L17" s="44">
        <f t="shared" si="5"/>
        <v>1338476</v>
      </c>
      <c r="M17" s="44">
        <f t="shared" si="6"/>
        <v>2389311</v>
      </c>
      <c r="N17" s="44">
        <f t="shared" si="7"/>
        <v>2895579</v>
      </c>
      <c r="O17" s="32">
        <f t="shared" si="8"/>
        <v>0.8821303262535974</v>
      </c>
      <c r="P17" s="47">
        <f t="shared" si="9"/>
        <v>0.6356776412306571</v>
      </c>
      <c r="Q17" s="33">
        <f t="shared" si="10"/>
        <v>0.8251582844052952</v>
      </c>
      <c r="R17" s="34"/>
    </row>
    <row r="18" spans="1:18" ht="14.25">
      <c r="A18" s="56" t="s">
        <v>2</v>
      </c>
      <c r="B18" s="23">
        <v>244327</v>
      </c>
      <c r="C18" s="24">
        <v>1054704</v>
      </c>
      <c r="D18" s="25">
        <v>904029</v>
      </c>
      <c r="E18" s="26">
        <f t="shared" si="0"/>
        <v>1958733</v>
      </c>
      <c r="F18" s="22">
        <f t="shared" si="1"/>
        <v>2203060</v>
      </c>
      <c r="G18" s="24">
        <v>253544</v>
      </c>
      <c r="H18" s="25">
        <v>424889</v>
      </c>
      <c r="I18" s="26">
        <f>+G18+H18</f>
        <v>678433</v>
      </c>
      <c r="J18" s="44">
        <f t="shared" si="3"/>
        <v>497871</v>
      </c>
      <c r="K18" s="44">
        <f t="shared" si="4"/>
        <v>1054704</v>
      </c>
      <c r="L18" s="44">
        <f t="shared" si="5"/>
        <v>1328918</v>
      </c>
      <c r="M18" s="44">
        <f t="shared" si="6"/>
        <v>2383622</v>
      </c>
      <c r="N18" s="44">
        <f t="shared" si="7"/>
        <v>2881493</v>
      </c>
      <c r="O18" s="32">
        <f t="shared" si="8"/>
        <v>0.8890965293727815</v>
      </c>
      <c r="P18" s="47">
        <f t="shared" si="9"/>
        <v>0.6262799716405305</v>
      </c>
      <c r="Q18" s="33">
        <f t="shared" si="10"/>
        <v>0.8272176958264345</v>
      </c>
      <c r="R18" s="34"/>
    </row>
    <row r="19" spans="1:18" ht="14.25">
      <c r="A19" s="57" t="s">
        <v>64</v>
      </c>
      <c r="B19" s="95">
        <v>222207</v>
      </c>
      <c r="C19" s="96">
        <v>1047026</v>
      </c>
      <c r="D19" s="97">
        <v>887839</v>
      </c>
      <c r="E19" s="98">
        <f t="shared" si="0"/>
        <v>1934865</v>
      </c>
      <c r="F19" s="99">
        <f t="shared" si="1"/>
        <v>2157072</v>
      </c>
      <c r="G19" s="96">
        <v>255744</v>
      </c>
      <c r="H19" s="97">
        <v>418838</v>
      </c>
      <c r="I19" s="98">
        <f t="shared" si="2"/>
        <v>674582</v>
      </c>
      <c r="J19" s="100">
        <f t="shared" si="3"/>
        <v>477951</v>
      </c>
      <c r="K19" s="100">
        <f t="shared" si="4"/>
        <v>1047026</v>
      </c>
      <c r="L19" s="100">
        <f t="shared" si="5"/>
        <v>1306677</v>
      </c>
      <c r="M19" s="100">
        <f t="shared" si="6"/>
        <v>2353703</v>
      </c>
      <c r="N19" s="100">
        <f t="shared" si="7"/>
        <v>2831654</v>
      </c>
      <c r="O19" s="101">
        <f t="shared" si="8"/>
        <v>0.8969867487037985</v>
      </c>
      <c r="P19" s="102">
        <f t="shared" si="9"/>
        <v>0.6208852296681501</v>
      </c>
      <c r="Q19" s="103">
        <f t="shared" si="10"/>
        <v>0.8312113697506828</v>
      </c>
      <c r="R19" s="34"/>
    </row>
    <row r="20" spans="1:18" ht="14.25">
      <c r="A20" s="56" t="s">
        <v>56</v>
      </c>
      <c r="B20" s="18">
        <v>201551</v>
      </c>
      <c r="C20" s="19">
        <v>1088076</v>
      </c>
      <c r="D20" s="20">
        <v>853715</v>
      </c>
      <c r="E20" s="21">
        <f>+C20+D20</f>
        <v>1941791</v>
      </c>
      <c r="F20" s="22">
        <f t="shared" si="1"/>
        <v>2143342</v>
      </c>
      <c r="G20" s="19">
        <v>259431</v>
      </c>
      <c r="H20" s="20">
        <v>418792</v>
      </c>
      <c r="I20" s="21">
        <f>+G20+H20</f>
        <v>678223</v>
      </c>
      <c r="J20" s="44">
        <f t="shared" si="3"/>
        <v>460982</v>
      </c>
      <c r="K20" s="44">
        <f t="shared" si="4"/>
        <v>1088076</v>
      </c>
      <c r="L20" s="44">
        <f t="shared" si="5"/>
        <v>1272507</v>
      </c>
      <c r="M20" s="44">
        <f t="shared" si="6"/>
        <v>2360583</v>
      </c>
      <c r="N20" s="44">
        <f t="shared" si="7"/>
        <v>2821565</v>
      </c>
      <c r="O20" s="32">
        <f t="shared" si="8"/>
        <v>0.9059641438463857</v>
      </c>
      <c r="P20" s="47">
        <f t="shared" si="9"/>
        <v>0.6174842197920153</v>
      </c>
      <c r="Q20" s="33">
        <f t="shared" si="10"/>
        <v>0.8366218747397278</v>
      </c>
      <c r="R20" s="34"/>
    </row>
    <row r="21" spans="1:18" ht="14.25">
      <c r="A21" s="56" t="s">
        <v>3</v>
      </c>
      <c r="B21" s="23">
        <v>225654</v>
      </c>
      <c r="C21" s="24">
        <v>1081666</v>
      </c>
      <c r="D21" s="25">
        <v>843577</v>
      </c>
      <c r="E21" s="26">
        <f t="shared" si="0"/>
        <v>1925243</v>
      </c>
      <c r="F21" s="22">
        <f t="shared" si="1"/>
        <v>2150897</v>
      </c>
      <c r="G21" s="24">
        <v>273580</v>
      </c>
      <c r="H21" s="25">
        <v>419210</v>
      </c>
      <c r="I21" s="26">
        <f t="shared" si="2"/>
        <v>692790</v>
      </c>
      <c r="J21" s="44">
        <f t="shared" si="3"/>
        <v>499234</v>
      </c>
      <c r="K21" s="44">
        <f t="shared" si="4"/>
        <v>1081666</v>
      </c>
      <c r="L21" s="44">
        <f t="shared" si="5"/>
        <v>1262787</v>
      </c>
      <c r="M21" s="44">
        <f t="shared" si="6"/>
        <v>2344453</v>
      </c>
      <c r="N21" s="44">
        <f t="shared" si="7"/>
        <v>2843687</v>
      </c>
      <c r="O21" s="32">
        <f t="shared" si="8"/>
        <v>0.8950884212493672</v>
      </c>
      <c r="P21" s="47">
        <f t="shared" si="9"/>
        <v>0.6051039997690498</v>
      </c>
      <c r="Q21" s="33">
        <f t="shared" si="10"/>
        <v>0.8244412975127009</v>
      </c>
      <c r="R21" s="34"/>
    </row>
    <row r="22" spans="1:18" ht="14.25">
      <c r="A22" s="56" t="s">
        <v>2</v>
      </c>
      <c r="B22" s="23">
        <v>259326</v>
      </c>
      <c r="C22" s="24">
        <v>1129202</v>
      </c>
      <c r="D22" s="25">
        <v>836429</v>
      </c>
      <c r="E22" s="26">
        <f t="shared" si="0"/>
        <v>1965631</v>
      </c>
      <c r="F22" s="22">
        <f t="shared" si="1"/>
        <v>2224957</v>
      </c>
      <c r="G22" s="24">
        <v>290870</v>
      </c>
      <c r="H22" s="25">
        <v>425418</v>
      </c>
      <c r="I22" s="26">
        <f t="shared" si="2"/>
        <v>716288</v>
      </c>
      <c r="J22" s="44">
        <f t="shared" si="3"/>
        <v>550196</v>
      </c>
      <c r="K22" s="44">
        <f t="shared" si="4"/>
        <v>1129202</v>
      </c>
      <c r="L22" s="44">
        <f t="shared" si="5"/>
        <v>1261847</v>
      </c>
      <c r="M22" s="44">
        <f t="shared" si="6"/>
        <v>2391049</v>
      </c>
      <c r="N22" s="44">
        <f t="shared" si="7"/>
        <v>2941245</v>
      </c>
      <c r="O22" s="32">
        <f t="shared" si="8"/>
        <v>0.8834467362740044</v>
      </c>
      <c r="P22" s="47">
        <f t="shared" si="9"/>
        <v>0.5939203225518227</v>
      </c>
      <c r="Q22" s="33">
        <f t="shared" si="10"/>
        <v>0.8129377185511577</v>
      </c>
      <c r="R22" s="34"/>
    </row>
    <row r="23" spans="1:18" ht="14.25">
      <c r="A23" s="55" t="s">
        <v>65</v>
      </c>
      <c r="B23" s="95">
        <v>284288</v>
      </c>
      <c r="C23" s="96">
        <v>1085238</v>
      </c>
      <c r="D23" s="97">
        <v>854422</v>
      </c>
      <c r="E23" s="98">
        <f t="shared" si="0"/>
        <v>1939660</v>
      </c>
      <c r="F23" s="99">
        <f t="shared" si="1"/>
        <v>2223948</v>
      </c>
      <c r="G23" s="96">
        <v>297280</v>
      </c>
      <c r="H23" s="97">
        <v>428424</v>
      </c>
      <c r="I23" s="98">
        <f t="shared" si="2"/>
        <v>725704</v>
      </c>
      <c r="J23" s="100">
        <f t="shared" si="3"/>
        <v>581568</v>
      </c>
      <c r="K23" s="100">
        <f t="shared" si="4"/>
        <v>1085238</v>
      </c>
      <c r="L23" s="100">
        <f t="shared" si="5"/>
        <v>1282846</v>
      </c>
      <c r="M23" s="100">
        <f t="shared" si="6"/>
        <v>2368084</v>
      </c>
      <c r="N23" s="100">
        <f t="shared" si="7"/>
        <v>2949652</v>
      </c>
      <c r="O23" s="101">
        <f t="shared" si="8"/>
        <v>0.8721696730319234</v>
      </c>
      <c r="P23" s="102">
        <f t="shared" si="9"/>
        <v>0.5903563987521083</v>
      </c>
      <c r="Q23" s="103">
        <f t="shared" si="10"/>
        <v>0.8028350463037673</v>
      </c>
      <c r="R23" s="34"/>
    </row>
    <row r="24" spans="1:18" ht="14.25">
      <c r="A24" s="78" t="s">
        <v>66</v>
      </c>
      <c r="B24" s="18">
        <v>263284</v>
      </c>
      <c r="C24" s="19">
        <v>1088429</v>
      </c>
      <c r="D24" s="20">
        <v>860895</v>
      </c>
      <c r="E24" s="21">
        <f>+C24+D24</f>
        <v>1949324</v>
      </c>
      <c r="F24" s="22">
        <f t="shared" si="1"/>
        <v>2212608</v>
      </c>
      <c r="G24" s="19">
        <v>300325</v>
      </c>
      <c r="H24" s="20">
        <v>435077</v>
      </c>
      <c r="I24" s="21">
        <f>+G24+H24</f>
        <v>735402</v>
      </c>
      <c r="J24" s="44">
        <f>+B24+G24</f>
        <v>563609</v>
      </c>
      <c r="K24" s="44">
        <f t="shared" si="4"/>
        <v>1088429</v>
      </c>
      <c r="L24" s="44">
        <f t="shared" si="5"/>
        <v>1295972</v>
      </c>
      <c r="M24" s="44">
        <f t="shared" si="6"/>
        <v>2384401</v>
      </c>
      <c r="N24" s="44">
        <f t="shared" si="7"/>
        <v>2948010</v>
      </c>
      <c r="O24" s="32">
        <f t="shared" si="8"/>
        <v>0.8810073903737128</v>
      </c>
      <c r="P24" s="47">
        <f t="shared" si="9"/>
        <v>0.5916179178190976</v>
      </c>
      <c r="Q24" s="33">
        <f>+M24/N24</f>
        <v>0.8088171342702365</v>
      </c>
      <c r="R24" s="34"/>
    </row>
    <row r="25" spans="1:18" ht="14.25">
      <c r="A25" s="56" t="s">
        <v>3</v>
      </c>
      <c r="B25" s="23">
        <v>240773</v>
      </c>
      <c r="C25" s="24">
        <v>1100393</v>
      </c>
      <c r="D25" s="25">
        <v>870023</v>
      </c>
      <c r="E25" s="26">
        <f t="shared" si="0"/>
        <v>1970416</v>
      </c>
      <c r="F25" s="22">
        <f t="shared" si="1"/>
        <v>2211189</v>
      </c>
      <c r="G25" s="24">
        <v>309743</v>
      </c>
      <c r="H25" s="25">
        <v>437425</v>
      </c>
      <c r="I25" s="26">
        <f>+G25+H25</f>
        <v>747168</v>
      </c>
      <c r="J25" s="44">
        <f t="shared" si="3"/>
        <v>550516</v>
      </c>
      <c r="K25" s="44">
        <f t="shared" si="4"/>
        <v>1100393</v>
      </c>
      <c r="L25" s="44">
        <f t="shared" si="5"/>
        <v>1307448</v>
      </c>
      <c r="M25" s="44">
        <f t="shared" si="6"/>
        <v>2407841</v>
      </c>
      <c r="N25" s="44">
        <f t="shared" si="7"/>
        <v>2958357</v>
      </c>
      <c r="O25" s="32">
        <f t="shared" si="8"/>
        <v>0.8911115241618875</v>
      </c>
      <c r="P25" s="47">
        <f t="shared" si="9"/>
        <v>0.585443969763159</v>
      </c>
      <c r="Q25" s="33">
        <f t="shared" si="10"/>
        <v>0.8139115732144565</v>
      </c>
      <c r="R25" s="34"/>
    </row>
    <row r="26" spans="1:18" ht="14.25">
      <c r="A26" s="58" t="s">
        <v>2</v>
      </c>
      <c r="B26" s="23">
        <v>220103</v>
      </c>
      <c r="C26" s="24">
        <v>1066486</v>
      </c>
      <c r="D26" s="25">
        <v>901224</v>
      </c>
      <c r="E26" s="26">
        <f t="shared" si="0"/>
        <v>1967710</v>
      </c>
      <c r="F26" s="49">
        <f t="shared" si="1"/>
        <v>2187813</v>
      </c>
      <c r="G26" s="24">
        <v>318238</v>
      </c>
      <c r="H26" s="25">
        <v>429241</v>
      </c>
      <c r="I26" s="26">
        <f t="shared" si="2"/>
        <v>747479</v>
      </c>
      <c r="J26" s="52">
        <f t="shared" si="3"/>
        <v>538341</v>
      </c>
      <c r="K26" s="52">
        <f t="shared" si="4"/>
        <v>1066486</v>
      </c>
      <c r="L26" s="52">
        <f t="shared" si="5"/>
        <v>1330465</v>
      </c>
      <c r="M26" s="52">
        <f t="shared" si="6"/>
        <v>2396951</v>
      </c>
      <c r="N26" s="52">
        <f t="shared" si="7"/>
        <v>2935292</v>
      </c>
      <c r="O26" s="50">
        <f t="shared" si="8"/>
        <v>0.8993958807265521</v>
      </c>
      <c r="P26" s="59">
        <f t="shared" si="9"/>
        <v>0.574251584325446</v>
      </c>
      <c r="Q26" s="51">
        <f t="shared" si="10"/>
        <v>0.8165971221943166</v>
      </c>
      <c r="R26" s="34"/>
    </row>
    <row r="27" spans="1:18" ht="14.25">
      <c r="A27" s="55" t="s">
        <v>58</v>
      </c>
      <c r="B27" s="95">
        <v>224340</v>
      </c>
      <c r="C27" s="96">
        <v>1074080</v>
      </c>
      <c r="D27" s="97">
        <v>936235</v>
      </c>
      <c r="E27" s="98">
        <f aca="true" t="shared" si="11" ref="E27:E32">+C27+D27</f>
        <v>2010315</v>
      </c>
      <c r="F27" s="99">
        <f aca="true" t="shared" si="12" ref="F27:F32">+B27+E27</f>
        <v>2234655</v>
      </c>
      <c r="G27" s="96">
        <v>325616</v>
      </c>
      <c r="H27" s="97">
        <v>434836</v>
      </c>
      <c r="I27" s="98">
        <f t="shared" si="2"/>
        <v>760452</v>
      </c>
      <c r="J27" s="100">
        <f aca="true" t="shared" si="13" ref="J27:J32">+B27+G27</f>
        <v>549956</v>
      </c>
      <c r="K27" s="100">
        <f t="shared" si="4"/>
        <v>1074080</v>
      </c>
      <c r="L27" s="100">
        <f t="shared" si="5"/>
        <v>1371071</v>
      </c>
      <c r="M27" s="100">
        <f t="shared" si="6"/>
        <v>2445151</v>
      </c>
      <c r="N27" s="100">
        <f t="shared" si="7"/>
        <v>2995107</v>
      </c>
      <c r="O27" s="101">
        <f t="shared" si="8"/>
        <v>0.8996086644247099</v>
      </c>
      <c r="P27" s="102">
        <f t="shared" si="9"/>
        <v>0.5718125535865511</v>
      </c>
      <c r="Q27" s="103">
        <f t="shared" si="10"/>
        <v>0.8163818521341641</v>
      </c>
      <c r="R27" s="34"/>
    </row>
    <row r="28" spans="1:18" ht="14.25">
      <c r="A28" s="83" t="s">
        <v>57</v>
      </c>
      <c r="B28" s="89">
        <v>216856</v>
      </c>
      <c r="C28" s="104">
        <v>1086726</v>
      </c>
      <c r="D28" s="20">
        <v>906109</v>
      </c>
      <c r="E28" s="21">
        <f t="shared" si="11"/>
        <v>1992835</v>
      </c>
      <c r="F28" s="91">
        <f t="shared" si="12"/>
        <v>2209691</v>
      </c>
      <c r="G28" s="105">
        <v>337757</v>
      </c>
      <c r="H28" s="92">
        <v>437831</v>
      </c>
      <c r="I28" s="21">
        <f t="shared" si="2"/>
        <v>775588</v>
      </c>
      <c r="J28" s="105">
        <f t="shared" si="13"/>
        <v>554613</v>
      </c>
      <c r="K28" s="20">
        <f aca="true" t="shared" si="14" ref="K28:K33">+C28</f>
        <v>1086726</v>
      </c>
      <c r="L28" s="20">
        <f aca="true" t="shared" si="15" ref="L28:L33">+D28+H28</f>
        <v>1343940</v>
      </c>
      <c r="M28" s="20">
        <f aca="true" t="shared" si="16" ref="M28:M33">+K28+L28</f>
        <v>2430666</v>
      </c>
      <c r="N28" s="20">
        <f aca="true" t="shared" si="17" ref="N28:N33">+F28+I28</f>
        <v>2985279</v>
      </c>
      <c r="O28" s="32">
        <f aca="true" t="shared" si="18" ref="O28:O34">+E28/F28</f>
        <v>0.9018613914796232</v>
      </c>
      <c r="P28" s="32">
        <f aca="true" t="shared" si="19" ref="P28:P34">+H28/I28</f>
        <v>0.5645149228714215</v>
      </c>
      <c r="Q28" s="33">
        <f aca="true" t="shared" si="20" ref="Q28:Q34">+M28/N28</f>
        <v>0.8142173646081321</v>
      </c>
      <c r="R28" s="34"/>
    </row>
    <row r="29" spans="1:18" ht="14.25">
      <c r="A29" s="85" t="s">
        <v>3</v>
      </c>
      <c r="B29" s="79">
        <v>217492</v>
      </c>
      <c r="C29" s="86">
        <v>1089198</v>
      </c>
      <c r="D29" s="25">
        <v>924138</v>
      </c>
      <c r="E29" s="26">
        <f t="shared" si="11"/>
        <v>2013336</v>
      </c>
      <c r="F29" s="80">
        <f t="shared" si="12"/>
        <v>2230828</v>
      </c>
      <c r="G29" s="24">
        <v>361052</v>
      </c>
      <c r="H29" s="81">
        <v>441847</v>
      </c>
      <c r="I29" s="26">
        <f t="shared" si="2"/>
        <v>802899</v>
      </c>
      <c r="J29" s="52">
        <f t="shared" si="13"/>
        <v>578544</v>
      </c>
      <c r="K29" s="52">
        <f t="shared" si="14"/>
        <v>1089198</v>
      </c>
      <c r="L29" s="52">
        <f t="shared" si="15"/>
        <v>1365985</v>
      </c>
      <c r="M29" s="52">
        <f t="shared" si="16"/>
        <v>2455183</v>
      </c>
      <c r="N29" s="52">
        <f t="shared" si="17"/>
        <v>3033727</v>
      </c>
      <c r="O29" s="50">
        <f t="shared" si="18"/>
        <v>0.9025061546654426</v>
      </c>
      <c r="P29" s="59">
        <f t="shared" si="19"/>
        <v>0.5503145476579246</v>
      </c>
      <c r="Q29" s="51">
        <f t="shared" si="20"/>
        <v>0.8092959584036401</v>
      </c>
      <c r="R29" s="34"/>
    </row>
    <row r="30" spans="1:18" ht="14.25">
      <c r="A30" s="85" t="s">
        <v>2</v>
      </c>
      <c r="B30" s="79">
        <v>239033</v>
      </c>
      <c r="C30" s="86">
        <v>1094878</v>
      </c>
      <c r="D30" s="25">
        <v>915780</v>
      </c>
      <c r="E30" s="26">
        <f t="shared" si="11"/>
        <v>2010658</v>
      </c>
      <c r="F30" s="80">
        <f t="shared" si="12"/>
        <v>2249691</v>
      </c>
      <c r="G30" s="24">
        <v>382087</v>
      </c>
      <c r="H30" s="81">
        <v>443654</v>
      </c>
      <c r="I30" s="26">
        <f t="shared" si="2"/>
        <v>825741</v>
      </c>
      <c r="J30" s="52">
        <f t="shared" si="13"/>
        <v>621120</v>
      </c>
      <c r="K30" s="52">
        <f t="shared" si="14"/>
        <v>1094878</v>
      </c>
      <c r="L30" s="52">
        <f t="shared" si="15"/>
        <v>1359434</v>
      </c>
      <c r="M30" s="52">
        <f t="shared" si="16"/>
        <v>2454312</v>
      </c>
      <c r="N30" s="52">
        <f t="shared" si="17"/>
        <v>3075432</v>
      </c>
      <c r="O30" s="50">
        <f t="shared" si="18"/>
        <v>0.8937485192410869</v>
      </c>
      <c r="P30" s="59">
        <f t="shared" si="19"/>
        <v>0.5372798492505519</v>
      </c>
      <c r="Q30" s="51">
        <f t="shared" si="20"/>
        <v>0.7980381292774479</v>
      </c>
      <c r="R30" s="34"/>
    </row>
    <row r="31" spans="1:18" ht="14.25">
      <c r="A31" s="55" t="s">
        <v>83</v>
      </c>
      <c r="B31" s="106">
        <v>218465</v>
      </c>
      <c r="C31" s="107">
        <v>1101015</v>
      </c>
      <c r="D31" s="97">
        <v>907643</v>
      </c>
      <c r="E31" s="98">
        <f t="shared" si="11"/>
        <v>2008658</v>
      </c>
      <c r="F31" s="108">
        <f t="shared" si="12"/>
        <v>2227123</v>
      </c>
      <c r="G31" s="96">
        <v>395340</v>
      </c>
      <c r="H31" s="109">
        <v>445346</v>
      </c>
      <c r="I31" s="110">
        <f t="shared" si="2"/>
        <v>840686</v>
      </c>
      <c r="J31" s="111">
        <f t="shared" si="13"/>
        <v>613805</v>
      </c>
      <c r="K31" s="100">
        <f t="shared" si="14"/>
        <v>1101015</v>
      </c>
      <c r="L31" s="100">
        <f t="shared" si="15"/>
        <v>1352989</v>
      </c>
      <c r="M31" s="100">
        <f t="shared" si="16"/>
        <v>2454004</v>
      </c>
      <c r="N31" s="100">
        <f t="shared" si="17"/>
        <v>3067809</v>
      </c>
      <c r="O31" s="101">
        <f t="shared" si="18"/>
        <v>0.901907079222836</v>
      </c>
      <c r="P31" s="102">
        <f t="shared" si="19"/>
        <v>0.5297411875539738</v>
      </c>
      <c r="Q31" s="103">
        <f t="shared" si="20"/>
        <v>0.7999207251820436</v>
      </c>
      <c r="R31" s="34"/>
    </row>
    <row r="32" spans="1:18" ht="14.25">
      <c r="A32" s="82" t="s">
        <v>84</v>
      </c>
      <c r="B32" s="89">
        <v>213714</v>
      </c>
      <c r="C32" s="90">
        <v>1107914</v>
      </c>
      <c r="D32" s="20">
        <v>903927</v>
      </c>
      <c r="E32" s="21">
        <f t="shared" si="11"/>
        <v>2011841</v>
      </c>
      <c r="F32" s="91">
        <f t="shared" si="12"/>
        <v>2225555</v>
      </c>
      <c r="G32" s="19">
        <v>414478</v>
      </c>
      <c r="H32" s="92">
        <v>451688</v>
      </c>
      <c r="I32" s="93">
        <f aca="true" t="shared" si="21" ref="I32:I37">+G32+H32</f>
        <v>866166</v>
      </c>
      <c r="J32" s="94">
        <f t="shared" si="13"/>
        <v>628192</v>
      </c>
      <c r="K32" s="44">
        <f t="shared" si="14"/>
        <v>1107914</v>
      </c>
      <c r="L32" s="44">
        <f t="shared" si="15"/>
        <v>1355615</v>
      </c>
      <c r="M32" s="44">
        <f t="shared" si="16"/>
        <v>2463529</v>
      </c>
      <c r="N32" s="44">
        <f t="shared" si="17"/>
        <v>3091721</v>
      </c>
      <c r="O32" s="32">
        <f t="shared" si="18"/>
        <v>0.9039727169178026</v>
      </c>
      <c r="P32" s="47">
        <f t="shared" si="19"/>
        <v>0.5214797163592199</v>
      </c>
      <c r="Q32" s="33">
        <f t="shared" si="20"/>
        <v>0.7968147837401888</v>
      </c>
      <c r="R32" s="34"/>
    </row>
    <row r="33" spans="1:18" ht="14.25">
      <c r="A33" s="85" t="s">
        <v>3</v>
      </c>
      <c r="B33" s="79">
        <v>214064</v>
      </c>
      <c r="C33" s="86">
        <v>1068410</v>
      </c>
      <c r="D33" s="25">
        <v>888239</v>
      </c>
      <c r="E33" s="26">
        <f aca="true" t="shared" si="22" ref="E33:E38">+C33+D33</f>
        <v>1956649</v>
      </c>
      <c r="F33" s="80">
        <f aca="true" t="shared" si="23" ref="F33:F38">+B33+E33</f>
        <v>2170713</v>
      </c>
      <c r="G33" s="24">
        <v>437702</v>
      </c>
      <c r="H33" s="81">
        <v>447524</v>
      </c>
      <c r="I33" s="87">
        <f t="shared" si="21"/>
        <v>885226</v>
      </c>
      <c r="J33" s="88">
        <f aca="true" t="shared" si="24" ref="J33:J38">+B33+G33</f>
        <v>651766</v>
      </c>
      <c r="K33" s="52">
        <f t="shared" si="14"/>
        <v>1068410</v>
      </c>
      <c r="L33" s="52">
        <f t="shared" si="15"/>
        <v>1335763</v>
      </c>
      <c r="M33" s="52">
        <f t="shared" si="16"/>
        <v>2404173</v>
      </c>
      <c r="N33" s="52">
        <f t="shared" si="17"/>
        <v>3055939</v>
      </c>
      <c r="O33" s="50">
        <f t="shared" si="18"/>
        <v>0.9013853973325815</v>
      </c>
      <c r="P33" s="59">
        <f t="shared" si="19"/>
        <v>0.5055477358324315</v>
      </c>
      <c r="Q33" s="51">
        <f t="shared" si="20"/>
        <v>0.7867215281456862</v>
      </c>
      <c r="R33" s="34"/>
    </row>
    <row r="34" spans="1:18" ht="14.25">
      <c r="A34" s="85" t="s">
        <v>2</v>
      </c>
      <c r="B34" s="79">
        <v>192464</v>
      </c>
      <c r="C34" s="86">
        <v>1114209.06</v>
      </c>
      <c r="D34" s="25">
        <v>908704.7000000001</v>
      </c>
      <c r="E34" s="26">
        <f t="shared" si="22"/>
        <v>2022913.7600000002</v>
      </c>
      <c r="F34" s="80">
        <f t="shared" si="23"/>
        <v>2215377.7600000002</v>
      </c>
      <c r="G34" s="24">
        <v>454840.5</v>
      </c>
      <c r="H34" s="81">
        <v>439709.7</v>
      </c>
      <c r="I34" s="87">
        <f t="shared" si="21"/>
        <v>894550.2</v>
      </c>
      <c r="J34" s="88">
        <f t="shared" si="24"/>
        <v>647304.5</v>
      </c>
      <c r="K34" s="52">
        <f aca="true" t="shared" si="25" ref="K34:K39">+C34</f>
        <v>1114209.06</v>
      </c>
      <c r="L34" s="52">
        <f aca="true" t="shared" si="26" ref="L34:L39">+D34+H34</f>
        <v>1348414.4000000001</v>
      </c>
      <c r="M34" s="52">
        <f aca="true" t="shared" si="27" ref="M34:M39">+K34+L34</f>
        <v>2462623.46</v>
      </c>
      <c r="N34" s="52">
        <f aca="true" t="shared" si="28" ref="N34:N39">+F34+I34</f>
        <v>3109927.96</v>
      </c>
      <c r="O34" s="50">
        <f t="shared" si="18"/>
        <v>0.9131236200547577</v>
      </c>
      <c r="P34" s="59">
        <f t="shared" si="19"/>
        <v>0.49154278876691326</v>
      </c>
      <c r="Q34" s="51">
        <f t="shared" si="20"/>
        <v>0.7918586834403714</v>
      </c>
      <c r="R34" s="34"/>
    </row>
    <row r="35" spans="1:18" ht="14.25">
      <c r="A35" s="55" t="s">
        <v>86</v>
      </c>
      <c r="B35" s="106">
        <v>192973.825</v>
      </c>
      <c r="C35" s="107">
        <v>1125644.66</v>
      </c>
      <c r="D35" s="97">
        <v>909314.179</v>
      </c>
      <c r="E35" s="98">
        <f t="shared" si="22"/>
        <v>2034958.839</v>
      </c>
      <c r="F35" s="108">
        <f t="shared" si="23"/>
        <v>2227932.664</v>
      </c>
      <c r="G35" s="96">
        <v>468876.961</v>
      </c>
      <c r="H35" s="109">
        <v>436588.991</v>
      </c>
      <c r="I35" s="110">
        <f t="shared" si="21"/>
        <v>905465.952</v>
      </c>
      <c r="J35" s="111">
        <f t="shared" si="24"/>
        <v>661850.7860000001</v>
      </c>
      <c r="K35" s="100">
        <f t="shared" si="25"/>
        <v>1125644.66</v>
      </c>
      <c r="L35" s="100">
        <f t="shared" si="26"/>
        <v>1345903.17</v>
      </c>
      <c r="M35" s="100">
        <f t="shared" si="27"/>
        <v>2471547.83</v>
      </c>
      <c r="N35" s="100">
        <f t="shared" si="28"/>
        <v>3133398.616</v>
      </c>
      <c r="O35" s="101">
        <f aca="true" t="shared" si="29" ref="O35:O41">+E35/F35</f>
        <v>0.9133843548693534</v>
      </c>
      <c r="P35" s="102">
        <f aca="true" t="shared" si="30" ref="P35:P41">+H35/I35</f>
        <v>0.4821705222992194</v>
      </c>
      <c r="Q35" s="103">
        <f aca="true" t="shared" si="31" ref="Q35:Q41">+M35/N35</f>
        <v>0.7887754265861973</v>
      </c>
      <c r="R35" s="34"/>
    </row>
    <row r="36" spans="1:18" ht="14.25">
      <c r="A36" s="82" t="s">
        <v>88</v>
      </c>
      <c r="B36" s="121">
        <v>178040.861</v>
      </c>
      <c r="C36" s="122">
        <v>1112596.89</v>
      </c>
      <c r="D36" s="114">
        <v>922309.297</v>
      </c>
      <c r="E36" s="115">
        <f t="shared" si="22"/>
        <v>2034906.187</v>
      </c>
      <c r="F36" s="123">
        <f t="shared" si="23"/>
        <v>2212947.048</v>
      </c>
      <c r="G36" s="113">
        <v>480525.69</v>
      </c>
      <c r="H36" s="124">
        <v>444849.967</v>
      </c>
      <c r="I36" s="125">
        <f t="shared" si="21"/>
        <v>925375.657</v>
      </c>
      <c r="J36" s="126">
        <f t="shared" si="24"/>
        <v>658566.551</v>
      </c>
      <c r="K36" s="117">
        <f t="shared" si="25"/>
        <v>1112596.89</v>
      </c>
      <c r="L36" s="117">
        <f t="shared" si="26"/>
        <v>1367159.264</v>
      </c>
      <c r="M36" s="117">
        <f t="shared" si="27"/>
        <v>2479756.154</v>
      </c>
      <c r="N36" s="117">
        <f t="shared" si="28"/>
        <v>3138322.705</v>
      </c>
      <c r="O36" s="118">
        <f t="shared" si="29"/>
        <v>0.919545810569255</v>
      </c>
      <c r="P36" s="119">
        <f t="shared" si="30"/>
        <v>0.4807236538317541</v>
      </c>
      <c r="Q36" s="120">
        <f t="shared" si="31"/>
        <v>0.7901533357449931</v>
      </c>
      <c r="R36" s="34"/>
    </row>
    <row r="37" spans="1:18" ht="14.25">
      <c r="A37" s="85" t="s">
        <v>3</v>
      </c>
      <c r="B37" s="79">
        <v>161895.254</v>
      </c>
      <c r="C37" s="86">
        <v>1135361.66</v>
      </c>
      <c r="D37" s="25">
        <v>949512.563</v>
      </c>
      <c r="E37" s="26">
        <f t="shared" si="22"/>
        <v>2084874.2229999998</v>
      </c>
      <c r="F37" s="80">
        <f t="shared" si="23"/>
        <v>2246769.477</v>
      </c>
      <c r="G37" s="24">
        <v>508426.698</v>
      </c>
      <c r="H37" s="81">
        <v>455029.017</v>
      </c>
      <c r="I37" s="87">
        <f t="shared" si="21"/>
        <v>963455.715</v>
      </c>
      <c r="J37" s="88">
        <f t="shared" si="24"/>
        <v>670321.9519999999</v>
      </c>
      <c r="K37" s="52">
        <f t="shared" si="25"/>
        <v>1135361.66</v>
      </c>
      <c r="L37" s="52">
        <f t="shared" si="26"/>
        <v>1404541.58</v>
      </c>
      <c r="M37" s="52">
        <f t="shared" si="27"/>
        <v>2539903.24</v>
      </c>
      <c r="N37" s="52">
        <f t="shared" si="28"/>
        <v>3210225.192</v>
      </c>
      <c r="O37" s="50">
        <f t="shared" si="29"/>
        <v>0.927943095338748</v>
      </c>
      <c r="P37" s="59">
        <f t="shared" si="30"/>
        <v>0.4722884611255848</v>
      </c>
      <c r="Q37" s="51">
        <f t="shared" si="31"/>
        <v>0.7911916105853051</v>
      </c>
      <c r="R37" s="34"/>
    </row>
    <row r="38" spans="1:18" ht="14.25">
      <c r="A38" s="85" t="s">
        <v>2</v>
      </c>
      <c r="B38" s="79">
        <v>164241.781</v>
      </c>
      <c r="C38" s="86">
        <v>1160909.88</v>
      </c>
      <c r="D38" s="25">
        <v>959591.039</v>
      </c>
      <c r="E38" s="26">
        <f t="shared" si="22"/>
        <v>2120500.9189999998</v>
      </c>
      <c r="F38" s="80">
        <f t="shared" si="23"/>
        <v>2284742.6999999997</v>
      </c>
      <c r="G38" s="24">
        <v>531546.254</v>
      </c>
      <c r="H38" s="81">
        <v>467385.757</v>
      </c>
      <c r="I38" s="87">
        <f aca="true" t="shared" si="32" ref="I38:I44">+G38+H38</f>
        <v>998932.0109999999</v>
      </c>
      <c r="J38" s="88">
        <f t="shared" si="24"/>
        <v>695788.0349999999</v>
      </c>
      <c r="K38" s="52">
        <f t="shared" si="25"/>
        <v>1160909.88</v>
      </c>
      <c r="L38" s="52">
        <f t="shared" si="26"/>
        <v>1426976.796</v>
      </c>
      <c r="M38" s="52">
        <f t="shared" si="27"/>
        <v>2587886.676</v>
      </c>
      <c r="N38" s="52">
        <f t="shared" si="28"/>
        <v>3283674.7109999997</v>
      </c>
      <c r="O38" s="50">
        <f t="shared" si="29"/>
        <v>0.9281136641775899</v>
      </c>
      <c r="P38" s="59">
        <f t="shared" si="30"/>
        <v>0.46788545351761684</v>
      </c>
      <c r="Q38" s="51">
        <f t="shared" si="31"/>
        <v>0.7881068935759149</v>
      </c>
      <c r="R38" s="34"/>
    </row>
    <row r="39" spans="1:18" ht="14.25">
      <c r="A39" s="55" t="s">
        <v>90</v>
      </c>
      <c r="B39" s="106">
        <v>183078.052</v>
      </c>
      <c r="C39" s="107">
        <v>1229176.56</v>
      </c>
      <c r="D39" s="97">
        <v>1004993.1589999999</v>
      </c>
      <c r="E39" s="98">
        <f aca="true" t="shared" si="33" ref="E39:E46">+C39+D39</f>
        <v>2234169.719</v>
      </c>
      <c r="F39" s="108">
        <f aca="true" t="shared" si="34" ref="F39:F44">+B39+E39</f>
        <v>2417247.771</v>
      </c>
      <c r="G39" s="96">
        <v>546054.532</v>
      </c>
      <c r="H39" s="109">
        <v>472820.794</v>
      </c>
      <c r="I39" s="110">
        <f t="shared" si="32"/>
        <v>1018875.326</v>
      </c>
      <c r="J39" s="111">
        <f aca="true" t="shared" si="35" ref="J39:J44">+B39+G39</f>
        <v>729132.584</v>
      </c>
      <c r="K39" s="100">
        <f t="shared" si="25"/>
        <v>1229176.56</v>
      </c>
      <c r="L39" s="100">
        <f t="shared" si="26"/>
        <v>1477813.9529999997</v>
      </c>
      <c r="M39" s="100">
        <f t="shared" si="27"/>
        <v>2706990.513</v>
      </c>
      <c r="N39" s="100">
        <f t="shared" si="28"/>
        <v>3436123.097</v>
      </c>
      <c r="O39" s="101">
        <f t="shared" si="29"/>
        <v>0.9242617764730581</v>
      </c>
      <c r="P39" s="102">
        <f t="shared" si="30"/>
        <v>0.4640614822387013</v>
      </c>
      <c r="Q39" s="103">
        <f t="shared" si="31"/>
        <v>0.7878037068472346</v>
      </c>
      <c r="R39" s="34"/>
    </row>
    <row r="40" spans="1:18" ht="14.25">
      <c r="A40" s="84" t="s">
        <v>92</v>
      </c>
      <c r="B40" s="89">
        <v>181193.568</v>
      </c>
      <c r="C40" s="90">
        <v>1248497.68</v>
      </c>
      <c r="D40" s="20">
        <v>1001265.267</v>
      </c>
      <c r="E40" s="21">
        <f t="shared" si="33"/>
        <v>2249762.9469999997</v>
      </c>
      <c r="F40" s="91">
        <f t="shared" si="34"/>
        <v>2430956.5149999997</v>
      </c>
      <c r="G40" s="19">
        <v>557990.674</v>
      </c>
      <c r="H40" s="92">
        <v>480268.29099999997</v>
      </c>
      <c r="I40" s="93">
        <f t="shared" si="32"/>
        <v>1038258.965</v>
      </c>
      <c r="J40" s="94">
        <f t="shared" si="35"/>
        <v>739184.242</v>
      </c>
      <c r="K40" s="44">
        <f aca="true" t="shared" si="36" ref="K40:K46">+C40</f>
        <v>1248497.68</v>
      </c>
      <c r="L40" s="44">
        <f aca="true" t="shared" si="37" ref="L40:L46">+D40+H40</f>
        <v>1481533.558</v>
      </c>
      <c r="M40" s="44">
        <f aca="true" t="shared" si="38" ref="M40:M46">+K40+L40</f>
        <v>2730031.238</v>
      </c>
      <c r="N40" s="44">
        <f aca="true" t="shared" si="39" ref="N40:N46">+F40+I40</f>
        <v>3469215.4799999995</v>
      </c>
      <c r="O40" s="32">
        <f t="shared" si="29"/>
        <v>0.9254640850702341</v>
      </c>
      <c r="P40" s="47">
        <f t="shared" si="30"/>
        <v>0.46257081054917737</v>
      </c>
      <c r="Q40" s="33">
        <f t="shared" si="31"/>
        <v>0.7869304324676887</v>
      </c>
      <c r="R40" s="34"/>
    </row>
    <row r="41" spans="1:18" ht="14.25">
      <c r="A41" s="85" t="s">
        <v>3</v>
      </c>
      <c r="B41" s="79">
        <v>172552.397</v>
      </c>
      <c r="C41" s="86">
        <v>1320981.05</v>
      </c>
      <c r="D41" s="25">
        <v>1035671.029</v>
      </c>
      <c r="E41" s="26">
        <f t="shared" si="33"/>
        <v>2356652.079</v>
      </c>
      <c r="F41" s="80">
        <f t="shared" si="34"/>
        <v>2529204.476</v>
      </c>
      <c r="G41" s="24">
        <v>579153.376</v>
      </c>
      <c r="H41" s="81">
        <v>474192.92000000004</v>
      </c>
      <c r="I41" s="87">
        <f t="shared" si="32"/>
        <v>1053346.296</v>
      </c>
      <c r="J41" s="88">
        <f t="shared" si="35"/>
        <v>751705.773</v>
      </c>
      <c r="K41" s="52">
        <f t="shared" si="36"/>
        <v>1320981.05</v>
      </c>
      <c r="L41" s="52">
        <f t="shared" si="37"/>
        <v>1509863.949</v>
      </c>
      <c r="M41" s="52">
        <f t="shared" si="38"/>
        <v>2830844.999</v>
      </c>
      <c r="N41" s="52">
        <f t="shared" si="39"/>
        <v>3582550.772</v>
      </c>
      <c r="O41" s="50">
        <f t="shared" si="29"/>
        <v>0.9317760194411423</v>
      </c>
      <c r="P41" s="59">
        <f t="shared" si="30"/>
        <v>0.45017761186488287</v>
      </c>
      <c r="Q41" s="51">
        <f t="shared" si="31"/>
        <v>0.7901758214077308</v>
      </c>
      <c r="R41" s="34"/>
    </row>
    <row r="42" spans="1:18" ht="14.25">
      <c r="A42" s="85" t="s">
        <v>2</v>
      </c>
      <c r="B42" s="79">
        <v>175115.246</v>
      </c>
      <c r="C42" s="86">
        <v>1324426.41</v>
      </c>
      <c r="D42" s="25">
        <v>1071258.885</v>
      </c>
      <c r="E42" s="26">
        <f t="shared" si="33"/>
        <v>2395685.295</v>
      </c>
      <c r="F42" s="80">
        <f t="shared" si="34"/>
        <v>2570800.5409999997</v>
      </c>
      <c r="G42" s="24">
        <v>599659.161</v>
      </c>
      <c r="H42" s="81">
        <v>483450.522</v>
      </c>
      <c r="I42" s="87">
        <f t="shared" si="32"/>
        <v>1083109.683</v>
      </c>
      <c r="J42" s="88">
        <f t="shared" si="35"/>
        <v>774774.407</v>
      </c>
      <c r="K42" s="52">
        <f t="shared" si="36"/>
        <v>1324426.41</v>
      </c>
      <c r="L42" s="52">
        <f t="shared" si="37"/>
        <v>1554709.4070000001</v>
      </c>
      <c r="M42" s="52">
        <f t="shared" si="38"/>
        <v>2879135.817</v>
      </c>
      <c r="N42" s="52">
        <f t="shared" si="39"/>
        <v>3653910.2239999995</v>
      </c>
      <c r="O42" s="50">
        <f aca="true" t="shared" si="40" ref="O42:O47">+E42/F42</f>
        <v>0.9318829900619662</v>
      </c>
      <c r="P42" s="59">
        <f aca="true" t="shared" si="41" ref="P42:P47">+H42/I42</f>
        <v>0.44635416854638166</v>
      </c>
      <c r="Q42" s="51">
        <f aca="true" t="shared" si="42" ref="Q42:Q47">+M42/N42</f>
        <v>0.7879601961999382</v>
      </c>
      <c r="R42" s="34"/>
    </row>
    <row r="43" spans="1:18" ht="14.25">
      <c r="A43" s="127" t="s">
        <v>94</v>
      </c>
      <c r="B43" s="106">
        <v>180288.353</v>
      </c>
      <c r="C43" s="107">
        <v>1293168.02</v>
      </c>
      <c r="D43" s="97">
        <v>1110738.463</v>
      </c>
      <c r="E43" s="97">
        <f t="shared" si="33"/>
        <v>2403906.483</v>
      </c>
      <c r="F43" s="108">
        <f t="shared" si="34"/>
        <v>2584194.836</v>
      </c>
      <c r="G43" s="96">
        <v>616642.599</v>
      </c>
      <c r="H43" s="109">
        <v>496642.55100000004</v>
      </c>
      <c r="I43" s="110">
        <f t="shared" si="32"/>
        <v>1113285.1500000001</v>
      </c>
      <c r="J43" s="111">
        <f t="shared" si="35"/>
        <v>796930.952</v>
      </c>
      <c r="K43" s="100">
        <f t="shared" si="36"/>
        <v>1293168.02</v>
      </c>
      <c r="L43" s="100">
        <f t="shared" si="37"/>
        <v>1607381.014</v>
      </c>
      <c r="M43" s="100">
        <f t="shared" si="38"/>
        <v>2900549.034</v>
      </c>
      <c r="N43" s="100">
        <f t="shared" si="39"/>
        <v>3697479.9860000005</v>
      </c>
      <c r="O43" s="101">
        <f t="shared" si="40"/>
        <v>0.9302342259614359</v>
      </c>
      <c r="P43" s="102">
        <f t="shared" si="41"/>
        <v>0.44610543040118694</v>
      </c>
      <c r="Q43" s="103">
        <f t="shared" si="42"/>
        <v>0.784466459583968</v>
      </c>
      <c r="R43" s="34"/>
    </row>
    <row r="44" spans="1:18" ht="14.25">
      <c r="A44" s="82" t="s">
        <v>95</v>
      </c>
      <c r="B44" s="121">
        <v>197424.423</v>
      </c>
      <c r="C44" s="122">
        <v>1288692.06</v>
      </c>
      <c r="D44" s="114">
        <v>1145798.487</v>
      </c>
      <c r="E44" s="26">
        <f t="shared" si="33"/>
        <v>2434490.5470000003</v>
      </c>
      <c r="F44" s="123">
        <f t="shared" si="34"/>
        <v>2631914.97</v>
      </c>
      <c r="G44" s="113">
        <v>623451.043</v>
      </c>
      <c r="H44" s="124">
        <v>507199.737</v>
      </c>
      <c r="I44" s="125">
        <f t="shared" si="32"/>
        <v>1130650.78</v>
      </c>
      <c r="J44" s="126">
        <f t="shared" si="35"/>
        <v>820875.466</v>
      </c>
      <c r="K44" s="117">
        <f t="shared" si="36"/>
        <v>1288692.06</v>
      </c>
      <c r="L44" s="117">
        <f t="shared" si="37"/>
        <v>1652998.224</v>
      </c>
      <c r="M44" s="117">
        <f t="shared" si="38"/>
        <v>2941690.284</v>
      </c>
      <c r="N44" s="117">
        <f t="shared" si="39"/>
        <v>3762565.75</v>
      </c>
      <c r="O44" s="118">
        <f t="shared" si="40"/>
        <v>0.9249882973992887</v>
      </c>
      <c r="P44" s="119">
        <f t="shared" si="41"/>
        <v>0.4485909760748584</v>
      </c>
      <c r="Q44" s="120">
        <f t="shared" si="42"/>
        <v>0.7818309311936941</v>
      </c>
      <c r="R44" s="34"/>
    </row>
    <row r="45" spans="1:18" ht="14.25">
      <c r="A45" s="85" t="s">
        <v>3</v>
      </c>
      <c r="B45" s="79">
        <v>228294.74</v>
      </c>
      <c r="C45" s="86">
        <v>1372840.89</v>
      </c>
      <c r="D45" s="25">
        <v>1161286.359</v>
      </c>
      <c r="E45" s="26">
        <f t="shared" si="33"/>
        <v>2534127.249</v>
      </c>
      <c r="F45" s="80">
        <f aca="true" t="shared" si="43" ref="F45:F50">+B45+E45</f>
        <v>2762421.989</v>
      </c>
      <c r="G45" s="24">
        <v>661097.797</v>
      </c>
      <c r="H45" s="81">
        <v>523353.208</v>
      </c>
      <c r="I45" s="87">
        <f aca="true" t="shared" si="44" ref="I45:I50">+G45+H45</f>
        <v>1184451.005</v>
      </c>
      <c r="J45" s="88">
        <f aca="true" t="shared" si="45" ref="J45:J50">+B45+G45</f>
        <v>889392.537</v>
      </c>
      <c r="K45" s="52">
        <f t="shared" si="36"/>
        <v>1372840.89</v>
      </c>
      <c r="L45" s="52">
        <f t="shared" si="37"/>
        <v>1684639.5669999998</v>
      </c>
      <c r="M45" s="52">
        <f t="shared" si="38"/>
        <v>3057480.4569999995</v>
      </c>
      <c r="N45" s="52">
        <f t="shared" si="39"/>
        <v>3946872.994</v>
      </c>
      <c r="O45" s="50">
        <f t="shared" si="40"/>
        <v>0.9173570363582852</v>
      </c>
      <c r="P45" s="59">
        <f t="shared" si="41"/>
        <v>0.44185298150006636</v>
      </c>
      <c r="Q45" s="51">
        <f t="shared" si="42"/>
        <v>0.7746589418124052</v>
      </c>
      <c r="R45" s="34"/>
    </row>
    <row r="46" spans="1:18" ht="14.25">
      <c r="A46" s="85" t="s">
        <v>2</v>
      </c>
      <c r="B46" s="79">
        <v>274695.164</v>
      </c>
      <c r="C46" s="86">
        <v>1375842.36</v>
      </c>
      <c r="D46" s="25">
        <v>1151662.04</v>
      </c>
      <c r="E46" s="25">
        <f t="shared" si="33"/>
        <v>2527504.4000000004</v>
      </c>
      <c r="F46" s="80">
        <f t="shared" si="43"/>
        <v>2802199.5640000002</v>
      </c>
      <c r="G46" s="24">
        <v>699682.027</v>
      </c>
      <c r="H46" s="81">
        <v>536919.6950000001</v>
      </c>
      <c r="I46" s="87">
        <f t="shared" si="44"/>
        <v>1236601.722</v>
      </c>
      <c r="J46" s="88">
        <f t="shared" si="45"/>
        <v>974377.191</v>
      </c>
      <c r="K46" s="52">
        <f t="shared" si="36"/>
        <v>1375842.36</v>
      </c>
      <c r="L46" s="52">
        <f t="shared" si="37"/>
        <v>1688581.735</v>
      </c>
      <c r="M46" s="52">
        <f t="shared" si="38"/>
        <v>3064424.095</v>
      </c>
      <c r="N46" s="52">
        <f t="shared" si="39"/>
        <v>4038801.2860000003</v>
      </c>
      <c r="O46" s="50">
        <f t="shared" si="40"/>
        <v>0.9019715913423788</v>
      </c>
      <c r="P46" s="59">
        <f t="shared" si="41"/>
        <v>0.43418967113487494</v>
      </c>
      <c r="Q46" s="51">
        <f t="shared" si="42"/>
        <v>0.7587459441548766</v>
      </c>
      <c r="R46" s="34"/>
    </row>
    <row r="47" spans="1:18" ht="14.25">
      <c r="A47" s="55" t="s">
        <v>98</v>
      </c>
      <c r="B47" s="106">
        <v>299905.403</v>
      </c>
      <c r="C47" s="107">
        <v>1411232.83</v>
      </c>
      <c r="D47" s="97">
        <v>1125043.4409999999</v>
      </c>
      <c r="E47" s="97">
        <f aca="true" t="shared" si="46" ref="E47:E54">+C47+D47</f>
        <v>2536276.2709999997</v>
      </c>
      <c r="F47" s="108">
        <f t="shared" si="43"/>
        <v>2836181.6739999996</v>
      </c>
      <c r="G47" s="96">
        <v>695665.268</v>
      </c>
      <c r="H47" s="109">
        <v>547910.921</v>
      </c>
      <c r="I47" s="110">
        <f t="shared" si="44"/>
        <v>1243576.189</v>
      </c>
      <c r="J47" s="111">
        <f t="shared" si="45"/>
        <v>995570.6710000001</v>
      </c>
      <c r="K47" s="100">
        <f aca="true" t="shared" si="47" ref="K47:K54">+C47</f>
        <v>1411232.83</v>
      </c>
      <c r="L47" s="100">
        <f aca="true" t="shared" si="48" ref="L47:L54">+D47+H47</f>
        <v>1672954.3619999997</v>
      </c>
      <c r="M47" s="100">
        <f aca="true" t="shared" si="49" ref="M47:M54">+K47+L47</f>
        <v>3084187.192</v>
      </c>
      <c r="N47" s="100">
        <f aca="true" t="shared" si="50" ref="N47:N54">+F47+I47</f>
        <v>4079757.863</v>
      </c>
      <c r="O47" s="101">
        <f t="shared" si="40"/>
        <v>0.8942573369860932</v>
      </c>
      <c r="P47" s="102">
        <f t="shared" si="41"/>
        <v>0.44059296555090277</v>
      </c>
      <c r="Q47" s="103">
        <f t="shared" si="42"/>
        <v>0.7559730982985545</v>
      </c>
      <c r="R47" s="34"/>
    </row>
    <row r="48" spans="1:18" ht="14.25">
      <c r="A48" s="82" t="s">
        <v>100</v>
      </c>
      <c r="B48" s="121">
        <v>319188.878</v>
      </c>
      <c r="C48" s="122">
        <v>1451937.86</v>
      </c>
      <c r="D48" s="114">
        <v>1110143.4170000001</v>
      </c>
      <c r="E48" s="114">
        <f t="shared" si="46"/>
        <v>2562081.2770000002</v>
      </c>
      <c r="F48" s="123">
        <f t="shared" si="43"/>
        <v>2881270.1550000003</v>
      </c>
      <c r="G48" s="113">
        <v>701638.463</v>
      </c>
      <c r="H48" s="124">
        <v>563743.943</v>
      </c>
      <c r="I48" s="125">
        <f t="shared" si="44"/>
        <v>1265382.406</v>
      </c>
      <c r="J48" s="126">
        <f t="shared" si="45"/>
        <v>1020827.341</v>
      </c>
      <c r="K48" s="117">
        <f t="shared" si="47"/>
        <v>1451937.86</v>
      </c>
      <c r="L48" s="117">
        <f t="shared" si="48"/>
        <v>1673887.36</v>
      </c>
      <c r="M48" s="117">
        <f t="shared" si="49"/>
        <v>3125825.22</v>
      </c>
      <c r="N48" s="117">
        <f t="shared" si="50"/>
        <v>4146652.561</v>
      </c>
      <c r="O48" s="118">
        <f aca="true" t="shared" si="51" ref="O48:O54">+E48/F48</f>
        <v>0.8892193856080809</v>
      </c>
      <c r="P48" s="119">
        <f aca="true" t="shared" si="52" ref="P48:P54">+H48/I48</f>
        <v>0.4455127085116118</v>
      </c>
      <c r="Q48" s="120">
        <f aca="true" t="shared" si="53" ref="Q48:Q54">+M48/N48</f>
        <v>0.7538189356395417</v>
      </c>
      <c r="R48" s="34"/>
    </row>
    <row r="49" spans="1:18" ht="14.25">
      <c r="A49" s="85" t="s">
        <v>3</v>
      </c>
      <c r="B49" s="79">
        <v>343078.754</v>
      </c>
      <c r="C49" s="86">
        <v>1466906.25</v>
      </c>
      <c r="D49" s="25">
        <v>1107873.266</v>
      </c>
      <c r="E49" s="25">
        <f t="shared" si="46"/>
        <v>2574779.516</v>
      </c>
      <c r="F49" s="80">
        <f t="shared" si="43"/>
        <v>2917858.27</v>
      </c>
      <c r="G49" s="24">
        <v>722916.809</v>
      </c>
      <c r="H49" s="81">
        <v>586887.3849999999</v>
      </c>
      <c r="I49" s="87">
        <f t="shared" si="44"/>
        <v>1309804.194</v>
      </c>
      <c r="J49" s="88">
        <f t="shared" si="45"/>
        <v>1065995.563</v>
      </c>
      <c r="K49" s="52">
        <f t="shared" si="47"/>
        <v>1466906.25</v>
      </c>
      <c r="L49" s="52">
        <f t="shared" si="48"/>
        <v>1694760.651</v>
      </c>
      <c r="M49" s="52">
        <f t="shared" si="49"/>
        <v>3161666.901</v>
      </c>
      <c r="N49" s="52">
        <f t="shared" si="50"/>
        <v>4227662.464</v>
      </c>
      <c r="O49" s="50">
        <f t="shared" si="51"/>
        <v>0.8824210354809316</v>
      </c>
      <c r="P49" s="59">
        <f t="shared" si="52"/>
        <v>0.4480726109203464</v>
      </c>
      <c r="Q49" s="51">
        <f t="shared" si="53"/>
        <v>0.7478522535615559</v>
      </c>
      <c r="R49" s="34"/>
    </row>
    <row r="50" spans="1:18" ht="14.25">
      <c r="A50" s="85" t="s">
        <v>2</v>
      </c>
      <c r="B50" s="79">
        <v>356945.321</v>
      </c>
      <c r="C50" s="86">
        <v>1531706.24</v>
      </c>
      <c r="D50" s="25">
        <v>1143425.026</v>
      </c>
      <c r="E50" s="25">
        <f t="shared" si="46"/>
        <v>2675131.266</v>
      </c>
      <c r="F50" s="80">
        <f t="shared" si="43"/>
        <v>3032076.587</v>
      </c>
      <c r="G50" s="24">
        <v>740978.183</v>
      </c>
      <c r="H50" s="81">
        <v>605898.24</v>
      </c>
      <c r="I50" s="87">
        <f t="shared" si="44"/>
        <v>1346876.423</v>
      </c>
      <c r="J50" s="88">
        <f t="shared" si="45"/>
        <v>1097923.504</v>
      </c>
      <c r="K50" s="52">
        <f t="shared" si="47"/>
        <v>1531706.24</v>
      </c>
      <c r="L50" s="52">
        <f t="shared" si="48"/>
        <v>1749323.266</v>
      </c>
      <c r="M50" s="52">
        <f t="shared" si="49"/>
        <v>3281029.506</v>
      </c>
      <c r="N50" s="52">
        <f t="shared" si="50"/>
        <v>4378953.01</v>
      </c>
      <c r="O50" s="50">
        <f t="shared" si="51"/>
        <v>0.882276944279574</v>
      </c>
      <c r="P50" s="59">
        <f t="shared" si="52"/>
        <v>0.44985436648333105</v>
      </c>
      <c r="Q50" s="51">
        <f t="shared" si="53"/>
        <v>0.7492725997532457</v>
      </c>
      <c r="R50" s="34"/>
    </row>
    <row r="51" spans="1:18" ht="14.25">
      <c r="A51" s="55" t="s">
        <v>102</v>
      </c>
      <c r="B51" s="106">
        <v>376055</v>
      </c>
      <c r="C51" s="107">
        <v>1574072</v>
      </c>
      <c r="D51" s="97">
        <v>1190563</v>
      </c>
      <c r="E51" s="97">
        <f t="shared" si="46"/>
        <v>2764635</v>
      </c>
      <c r="F51" s="108">
        <f>+B51+E51</f>
        <v>3140690</v>
      </c>
      <c r="G51" s="96">
        <v>750668</v>
      </c>
      <c r="H51" s="109">
        <v>624065</v>
      </c>
      <c r="I51" s="110">
        <f>+G51+H51</f>
        <v>1374733</v>
      </c>
      <c r="J51" s="111">
        <f>+B51+G51</f>
        <v>1126723</v>
      </c>
      <c r="K51" s="100">
        <f t="shared" si="47"/>
        <v>1574072</v>
      </c>
      <c r="L51" s="100">
        <f t="shared" si="48"/>
        <v>1814628</v>
      </c>
      <c r="M51" s="100">
        <f t="shared" si="49"/>
        <v>3388700</v>
      </c>
      <c r="N51" s="100">
        <f t="shared" si="50"/>
        <v>4515423</v>
      </c>
      <c r="O51" s="101">
        <f t="shared" si="51"/>
        <v>0.8802635726544167</v>
      </c>
      <c r="P51" s="102">
        <f t="shared" si="52"/>
        <v>0.4539536040816653</v>
      </c>
      <c r="Q51" s="103">
        <f t="shared" si="53"/>
        <v>0.7504723256270786</v>
      </c>
      <c r="R51" s="34"/>
    </row>
    <row r="52" spans="1:18" ht="14.25">
      <c r="A52" s="84" t="s">
        <v>104</v>
      </c>
      <c r="B52" s="89">
        <v>382584.022</v>
      </c>
      <c r="C52" s="90">
        <v>1607427.95</v>
      </c>
      <c r="D52" s="20">
        <v>1247006.2149999999</v>
      </c>
      <c r="E52" s="20">
        <f t="shared" si="46"/>
        <v>2854434.165</v>
      </c>
      <c r="F52" s="91">
        <f>+B52+E52</f>
        <v>3237018.187</v>
      </c>
      <c r="G52" s="19">
        <v>760433.198</v>
      </c>
      <c r="H52" s="92">
        <v>638256.9400000001</v>
      </c>
      <c r="I52" s="93">
        <f>+G52+H52</f>
        <v>1398690.138</v>
      </c>
      <c r="J52" s="94">
        <f>+B52+G52</f>
        <v>1143017.22</v>
      </c>
      <c r="K52" s="44">
        <f t="shared" si="47"/>
        <v>1607427.95</v>
      </c>
      <c r="L52" s="44">
        <f t="shared" si="48"/>
        <v>1885263.1549999998</v>
      </c>
      <c r="M52" s="44">
        <f t="shared" si="49"/>
        <v>3492691.1049999995</v>
      </c>
      <c r="N52" s="44">
        <f t="shared" si="50"/>
        <v>4635708.325</v>
      </c>
      <c r="O52" s="32">
        <f t="shared" si="51"/>
        <v>0.8818097397362569</v>
      </c>
      <c r="P52" s="47">
        <f t="shared" si="52"/>
        <v>0.4563247589009597</v>
      </c>
      <c r="Q52" s="33">
        <f t="shared" si="53"/>
        <v>0.7534320237889426</v>
      </c>
      <c r="R52" s="34"/>
    </row>
    <row r="53" spans="1:18" ht="14.25">
      <c r="A53" s="85" t="s">
        <v>3</v>
      </c>
      <c r="B53" s="79">
        <v>377971.633</v>
      </c>
      <c r="C53" s="86">
        <v>1669600.13</v>
      </c>
      <c r="D53" s="25">
        <v>1301300.952</v>
      </c>
      <c r="E53" s="25">
        <f t="shared" si="46"/>
        <v>2970901.082</v>
      </c>
      <c r="F53" s="80">
        <f>+B53+E53</f>
        <v>3348872.715</v>
      </c>
      <c r="G53" s="24">
        <v>780313.85</v>
      </c>
      <c r="H53" s="81">
        <v>654634.012</v>
      </c>
      <c r="I53" s="87">
        <f>+G53+H53</f>
        <v>1434947.862</v>
      </c>
      <c r="J53" s="88">
        <f>+B53+G53</f>
        <v>1158285.483</v>
      </c>
      <c r="K53" s="52">
        <f t="shared" si="47"/>
        <v>1669600.13</v>
      </c>
      <c r="L53" s="52">
        <f t="shared" si="48"/>
        <v>1955934.9640000002</v>
      </c>
      <c r="M53" s="52">
        <f t="shared" si="49"/>
        <v>3625535.094</v>
      </c>
      <c r="N53" s="52">
        <f t="shared" si="50"/>
        <v>4783820.577</v>
      </c>
      <c r="O53" s="50">
        <f t="shared" si="51"/>
        <v>0.8871346673443216</v>
      </c>
      <c r="P53" s="59">
        <f t="shared" si="52"/>
        <v>0.45620752456300745</v>
      </c>
      <c r="Q53" s="51">
        <f t="shared" si="53"/>
        <v>0.7578743883980749</v>
      </c>
      <c r="R53" s="34"/>
    </row>
    <row r="54" spans="1:18" ht="14.25">
      <c r="A54" s="79" t="s">
        <v>2</v>
      </c>
      <c r="B54" s="79">
        <v>349710.934</v>
      </c>
      <c r="C54" s="86">
        <v>1760308.16</v>
      </c>
      <c r="D54" s="25">
        <v>1359683.467</v>
      </c>
      <c r="E54" s="25">
        <f t="shared" si="46"/>
        <v>3119991.627</v>
      </c>
      <c r="F54" s="80">
        <f>+B54+E54</f>
        <v>3469702.5609999998</v>
      </c>
      <c r="G54" s="24">
        <v>783450.366</v>
      </c>
      <c r="H54" s="81">
        <v>672109.3339999999</v>
      </c>
      <c r="I54" s="87">
        <f>+G54+H54</f>
        <v>1455559.7</v>
      </c>
      <c r="J54" s="88">
        <f>+B54+G54</f>
        <v>1133161.3</v>
      </c>
      <c r="K54" s="52">
        <f t="shared" si="47"/>
        <v>1760308.16</v>
      </c>
      <c r="L54" s="52">
        <f t="shared" si="48"/>
        <v>2031792.801</v>
      </c>
      <c r="M54" s="52">
        <f t="shared" si="49"/>
        <v>3792100.961</v>
      </c>
      <c r="N54" s="52">
        <f t="shared" si="50"/>
        <v>4925262.261</v>
      </c>
      <c r="O54" s="50">
        <f t="shared" si="51"/>
        <v>0.8992101115724427</v>
      </c>
      <c r="P54" s="59">
        <f t="shared" si="52"/>
        <v>0.46175318951191074</v>
      </c>
      <c r="Q54" s="51">
        <f t="shared" si="53"/>
        <v>0.7699287388261984</v>
      </c>
      <c r="R54" s="34"/>
    </row>
    <row r="55" spans="1:18" ht="15" thickBot="1">
      <c r="A55" s="129" t="s">
        <v>107</v>
      </c>
      <c r="B55" s="129">
        <v>324386.52</v>
      </c>
      <c r="C55" s="130">
        <v>1808360.54</v>
      </c>
      <c r="D55" s="131">
        <v>1348781.954</v>
      </c>
      <c r="E55" s="131">
        <f>+C55+D55</f>
        <v>3157142.494</v>
      </c>
      <c r="F55" s="132">
        <f>+B55+E55</f>
        <v>3481529.014</v>
      </c>
      <c r="G55" s="133">
        <v>774054.946</v>
      </c>
      <c r="H55" s="134">
        <v>683902.288</v>
      </c>
      <c r="I55" s="135">
        <f>+G55+H55</f>
        <v>1457957.234</v>
      </c>
      <c r="J55" s="136">
        <f>+B55+G55</f>
        <v>1098441.466</v>
      </c>
      <c r="K55" s="137">
        <f>+C55</f>
        <v>1808360.54</v>
      </c>
      <c r="L55" s="137">
        <f>+D55+H55</f>
        <v>2032684.2419999999</v>
      </c>
      <c r="M55" s="137">
        <f>+K55+L55</f>
        <v>3841044.7819999997</v>
      </c>
      <c r="N55" s="137">
        <f>+F55+I55</f>
        <v>4939486.248</v>
      </c>
      <c r="O55" s="138">
        <f>+E55/F55</f>
        <v>0.906826420605553</v>
      </c>
      <c r="P55" s="139">
        <f>+H55/I55</f>
        <v>0.46908254374764463</v>
      </c>
      <c r="Q55" s="140">
        <f>+M55/N55</f>
        <v>0.7776203008066356</v>
      </c>
      <c r="R55" s="34"/>
    </row>
    <row r="56" spans="1:19" ht="14.25">
      <c r="A56" s="36" t="s">
        <v>23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34"/>
      <c r="S56" s="2"/>
    </row>
    <row r="57" spans="1:19" ht="14.25">
      <c r="A57" s="35" t="s">
        <v>24</v>
      </c>
      <c r="B57" s="28"/>
      <c r="C57" s="28"/>
      <c r="D57" s="28"/>
      <c r="E57" s="27"/>
      <c r="F57" s="28"/>
      <c r="G57" s="28"/>
      <c r="H57" s="28"/>
      <c r="I57" s="28"/>
      <c r="J57" s="28"/>
      <c r="K57" s="28"/>
      <c r="L57" s="28"/>
      <c r="M57" s="28"/>
      <c r="N57" s="28"/>
      <c r="O57" s="8"/>
      <c r="P57" s="8"/>
      <c r="Q57" s="8"/>
      <c r="R57" s="8"/>
      <c r="S57" s="2"/>
    </row>
    <row r="58" spans="1:19" ht="14.25">
      <c r="A58" s="35" t="s">
        <v>41</v>
      </c>
      <c r="B58" s="28"/>
      <c r="C58" s="28"/>
      <c r="D58" s="28"/>
      <c r="E58" s="27"/>
      <c r="F58" s="28"/>
      <c r="G58" s="28"/>
      <c r="H58" s="28"/>
      <c r="I58" s="28"/>
      <c r="J58" s="28"/>
      <c r="K58" s="28"/>
      <c r="L58" s="28"/>
      <c r="M58" s="28"/>
      <c r="N58" s="28"/>
      <c r="O58" s="8"/>
      <c r="P58" s="8"/>
      <c r="Q58" s="8"/>
      <c r="R58" s="8"/>
      <c r="S58" s="2"/>
    </row>
    <row r="59" spans="1:19" ht="14.25">
      <c r="A59" s="35" t="s">
        <v>42</v>
      </c>
      <c r="B59" s="28"/>
      <c r="C59" s="28"/>
      <c r="D59" s="28"/>
      <c r="E59" s="27"/>
      <c r="F59" s="28"/>
      <c r="G59" s="28"/>
      <c r="H59" s="28"/>
      <c r="I59" s="28"/>
      <c r="J59" s="28"/>
      <c r="K59" s="28"/>
      <c r="L59" s="28"/>
      <c r="M59" s="28"/>
      <c r="N59" s="28"/>
      <c r="O59" s="8"/>
      <c r="P59" s="8"/>
      <c r="Q59" s="8"/>
      <c r="R59" s="8"/>
      <c r="S59" s="2"/>
    </row>
    <row r="60" spans="1:19" ht="14.25">
      <c r="A60" s="35" t="s">
        <v>30</v>
      </c>
      <c r="B60" s="28"/>
      <c r="C60" s="28"/>
      <c r="D60" s="28"/>
      <c r="E60" s="27"/>
      <c r="F60" s="28"/>
      <c r="G60" s="28"/>
      <c r="H60" s="28"/>
      <c r="I60" s="28"/>
      <c r="J60" s="28"/>
      <c r="K60" s="28"/>
      <c r="L60" s="28"/>
      <c r="M60" s="28"/>
      <c r="N60" s="28"/>
      <c r="O60" s="8"/>
      <c r="P60" s="8"/>
      <c r="Q60" s="8"/>
      <c r="R60" s="8"/>
      <c r="S60" s="2"/>
    </row>
    <row r="61" spans="1:19" ht="14.25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8"/>
      <c r="P61" s="8"/>
      <c r="Q61" s="8"/>
      <c r="R61" s="8"/>
      <c r="S61" s="2"/>
    </row>
    <row r="62" spans="2:19" ht="14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2:19" ht="14.25">
      <c r="B63" s="3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2:19" ht="14.25">
      <c r="B64" s="37"/>
      <c r="C64" s="31"/>
      <c r="D64" s="31"/>
      <c r="E64" s="31"/>
      <c r="F64" s="31"/>
      <c r="G64" s="31"/>
      <c r="H64" s="31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2"/>
    </row>
    <row r="65" spans="2:19" ht="14.25">
      <c r="B65" s="37"/>
      <c r="C65" s="31"/>
      <c r="D65" s="31"/>
      <c r="E65" s="31"/>
      <c r="F65" s="31"/>
      <c r="G65" s="31"/>
      <c r="H65" s="31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2"/>
    </row>
    <row r="66" spans="2:19" ht="14.25">
      <c r="B66" s="37"/>
      <c r="C66" s="31"/>
      <c r="D66" s="31"/>
      <c r="E66" s="31"/>
      <c r="F66" s="31"/>
      <c r="G66" s="31"/>
      <c r="H66" s="31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2"/>
    </row>
    <row r="67" spans="2:19" ht="14.25">
      <c r="B67" s="37"/>
      <c r="C67" s="31"/>
      <c r="D67" s="31"/>
      <c r="E67" s="31"/>
      <c r="F67" s="31"/>
      <c r="G67" s="31"/>
      <c r="H67" s="3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2"/>
    </row>
    <row r="68" spans="2:19" ht="14.25">
      <c r="B68" s="37"/>
      <c r="C68" s="31"/>
      <c r="D68" s="31"/>
      <c r="E68" s="31"/>
      <c r="F68" s="31"/>
      <c r="G68" s="31"/>
      <c r="H68" s="31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2"/>
    </row>
    <row r="69" spans="2:19" ht="14.25">
      <c r="B69" s="37"/>
      <c r="C69" s="31"/>
      <c r="D69" s="31"/>
      <c r="E69" s="31"/>
      <c r="F69" s="31"/>
      <c r="G69" s="31"/>
      <c r="H69" s="31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2"/>
    </row>
    <row r="70" spans="9:19" ht="14.25"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</sheetData>
  <sheetProtection/>
  <mergeCells count="15">
    <mergeCell ref="O5:O6"/>
    <mergeCell ref="J4:N4"/>
    <mergeCell ref="N5:N6"/>
    <mergeCell ref="M5:M6"/>
    <mergeCell ref="Q5:Q6"/>
    <mergeCell ref="B4:F4"/>
    <mergeCell ref="O4:Q4"/>
    <mergeCell ref="E5:E6"/>
    <mergeCell ref="P5:P6"/>
    <mergeCell ref="A5:A7"/>
    <mergeCell ref="F5:F6"/>
    <mergeCell ref="G4:I4"/>
    <mergeCell ref="G5:G6"/>
    <mergeCell ref="H5:H6"/>
    <mergeCell ref="I5:I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  <headerFooter>
    <oddHeader>&amp;L&amp;"Times New Roman,Bold"НАРОДНА БАНКА СРБИЈЕ&amp;"Times New Roman,Regular"
ДИРЕКТОРАТ ЗА ЕКОНОМСКА ИСТРАЖИВАЊА И СТАТИСТИКУ</oddHeader>
    <oddFooter>&amp;L&amp;"Times New Roman,Regular"&amp;7Дозвољена је преузимање и коришћење база података, али НБС из техничких разлога не гарантује за њихову веродостојност и потпуност.</oddFooter>
  </headerFooter>
  <ignoredErrors>
    <ignoredError sqref="O37:Q37 O38:Q38 O39:Q39 P40:Q41 P42:Q42 P43:P4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70"/>
  <sheetViews>
    <sheetView zoomScale="85" zoomScaleNormal="85" zoomScaleSheetLayoutView="85" zoomScalePageLayoutView="0" workbookViewId="0" topLeftCell="A16">
      <selection activeCell="H52" sqref="H52:H55"/>
    </sheetView>
  </sheetViews>
  <sheetFormatPr defaultColWidth="9.140625" defaultRowHeight="15"/>
  <cols>
    <col min="1" max="1" width="17.8515625" style="1" customWidth="1"/>
    <col min="2" max="2" width="11.7109375" style="1" customWidth="1"/>
    <col min="3" max="3" width="16.7109375" style="1" customWidth="1"/>
    <col min="4" max="4" width="14.7109375" style="1" customWidth="1"/>
    <col min="5" max="5" width="13.7109375" style="1" customWidth="1"/>
    <col min="6" max="14" width="11.7109375" style="1" customWidth="1"/>
    <col min="15" max="15" width="12.7109375" style="1" customWidth="1"/>
    <col min="16" max="16" width="18.140625" style="1" customWidth="1"/>
    <col min="17" max="17" width="15.421875" style="1" customWidth="1"/>
    <col min="18" max="18" width="17.7109375" style="1" customWidth="1"/>
    <col min="19" max="19" width="10.421875" style="1" bestFit="1" customWidth="1"/>
    <col min="20" max="20" width="9.140625" style="1" customWidth="1"/>
    <col min="21" max="21" width="10.421875" style="1" bestFit="1" customWidth="1"/>
    <col min="22" max="16384" width="9.140625" style="1" customWidth="1"/>
  </cols>
  <sheetData>
    <row r="1" spans="1:18" ht="14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</row>
    <row r="2" spans="1:18" ht="21">
      <c r="A2" s="48" t="s">
        <v>52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8"/>
      <c r="R2" s="8"/>
    </row>
    <row r="3" spans="1:18" ht="1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P3" s="5" t="s">
        <v>80</v>
      </c>
      <c r="R3" s="5"/>
    </row>
    <row r="4" spans="1:18" ht="36" customHeight="1" thickBot="1">
      <c r="A4" s="10"/>
      <c r="B4" s="153" t="s">
        <v>46</v>
      </c>
      <c r="C4" s="154"/>
      <c r="D4" s="154"/>
      <c r="E4" s="154"/>
      <c r="F4" s="155"/>
      <c r="G4" s="147" t="s">
        <v>26</v>
      </c>
      <c r="H4" s="148"/>
      <c r="I4" s="149"/>
      <c r="J4" s="153" t="s">
        <v>53</v>
      </c>
      <c r="K4" s="154"/>
      <c r="L4" s="154"/>
      <c r="M4" s="154"/>
      <c r="N4" s="155"/>
      <c r="O4" s="153" t="s">
        <v>33</v>
      </c>
      <c r="P4" s="154"/>
      <c r="Q4" s="155"/>
      <c r="R4" s="45"/>
    </row>
    <row r="5" spans="1:18" ht="15.75" customHeight="1" thickBot="1">
      <c r="A5" s="144" t="s">
        <v>13</v>
      </c>
      <c r="B5" s="42"/>
      <c r="C5" s="12"/>
      <c r="D5" s="13"/>
      <c r="E5" s="151" t="s">
        <v>8</v>
      </c>
      <c r="F5" s="146" t="s">
        <v>5</v>
      </c>
      <c r="G5" s="150" t="s">
        <v>4</v>
      </c>
      <c r="H5" s="150" t="s">
        <v>27</v>
      </c>
      <c r="I5" s="151" t="s">
        <v>5</v>
      </c>
      <c r="J5" s="42"/>
      <c r="K5" s="12"/>
      <c r="L5" s="13"/>
      <c r="M5" s="151" t="s">
        <v>8</v>
      </c>
      <c r="N5" s="146" t="s">
        <v>5</v>
      </c>
      <c r="O5" s="150" t="s">
        <v>47</v>
      </c>
      <c r="P5" s="150" t="s">
        <v>9</v>
      </c>
      <c r="Q5" s="146" t="s">
        <v>43</v>
      </c>
      <c r="R5" s="46"/>
    </row>
    <row r="6" spans="1:18" ht="51.75" thickBot="1">
      <c r="A6" s="144"/>
      <c r="B6" s="43" t="s">
        <v>4</v>
      </c>
      <c r="C6" s="15" t="s">
        <v>7</v>
      </c>
      <c r="D6" s="41" t="s">
        <v>6</v>
      </c>
      <c r="E6" s="151"/>
      <c r="F6" s="146"/>
      <c r="G6" s="146"/>
      <c r="H6" s="146"/>
      <c r="I6" s="151"/>
      <c r="J6" s="43" t="s">
        <v>4</v>
      </c>
      <c r="K6" s="15" t="s">
        <v>7</v>
      </c>
      <c r="L6" s="41" t="s">
        <v>6</v>
      </c>
      <c r="M6" s="151"/>
      <c r="N6" s="146"/>
      <c r="O6" s="152"/>
      <c r="P6" s="152"/>
      <c r="Q6" s="152"/>
      <c r="R6" s="46"/>
    </row>
    <row r="7" spans="1:18" ht="15" thickBot="1">
      <c r="A7" s="145"/>
      <c r="B7" s="17">
        <v>1</v>
      </c>
      <c r="C7" s="17">
        <v>2</v>
      </c>
      <c r="D7" s="17">
        <v>3</v>
      </c>
      <c r="E7" s="17" t="s">
        <v>10</v>
      </c>
      <c r="F7" s="17" t="s">
        <v>11</v>
      </c>
      <c r="G7" s="17">
        <v>6</v>
      </c>
      <c r="H7" s="17">
        <v>7</v>
      </c>
      <c r="I7" s="17" t="s">
        <v>12</v>
      </c>
      <c r="J7" s="17" t="s">
        <v>35</v>
      </c>
      <c r="K7" s="17" t="s">
        <v>36</v>
      </c>
      <c r="L7" s="17" t="s">
        <v>44</v>
      </c>
      <c r="M7" s="17" t="s">
        <v>45</v>
      </c>
      <c r="N7" s="17" t="s">
        <v>37</v>
      </c>
      <c r="O7" s="17" t="s">
        <v>39</v>
      </c>
      <c r="P7" s="17" t="s">
        <v>48</v>
      </c>
      <c r="Q7" s="17" t="s">
        <v>49</v>
      </c>
      <c r="R7" s="46"/>
    </row>
    <row r="8" spans="1:21" ht="14.25">
      <c r="A8" s="54" t="s">
        <v>67</v>
      </c>
      <c r="B8" s="60">
        <v>223720</v>
      </c>
      <c r="C8" s="61">
        <v>978459</v>
      </c>
      <c r="D8" s="62">
        <v>438903</v>
      </c>
      <c r="E8" s="63">
        <f>+C8+D8</f>
        <v>1417362</v>
      </c>
      <c r="F8" s="64">
        <f>+B8+E8</f>
        <v>1641082</v>
      </c>
      <c r="G8" s="61">
        <v>95950</v>
      </c>
      <c r="H8" s="62">
        <v>335578</v>
      </c>
      <c r="I8" s="63">
        <f>+G8+H8</f>
        <v>431528</v>
      </c>
      <c r="J8" s="65">
        <f>+B8+G8</f>
        <v>319670</v>
      </c>
      <c r="K8" s="65">
        <f>+C8</f>
        <v>978459</v>
      </c>
      <c r="L8" s="65">
        <f>+D8+H8</f>
        <v>774481</v>
      </c>
      <c r="M8" s="65">
        <f>+K8+L8</f>
        <v>1752940</v>
      </c>
      <c r="N8" s="65">
        <f>+F8+I8</f>
        <v>2072610</v>
      </c>
      <c r="O8" s="66">
        <f>+E8/F8</f>
        <v>0.8636753069011787</v>
      </c>
      <c r="P8" s="67">
        <f>+H8/I8</f>
        <v>0.7776505811905601</v>
      </c>
      <c r="Q8" s="68">
        <f>+M8/N8</f>
        <v>0.8457645191328808</v>
      </c>
      <c r="R8" s="34"/>
      <c r="S8" s="31"/>
      <c r="T8" s="31"/>
      <c r="U8" s="31"/>
    </row>
    <row r="9" spans="1:21" ht="14.25">
      <c r="A9" s="54" t="s">
        <v>68</v>
      </c>
      <c r="B9" s="69">
        <v>210772</v>
      </c>
      <c r="C9" s="70">
        <v>998549</v>
      </c>
      <c r="D9" s="71">
        <v>594226</v>
      </c>
      <c r="E9" s="72">
        <f aca="true" t="shared" si="0" ref="E9:E26">+C9+D9</f>
        <v>1592775</v>
      </c>
      <c r="F9" s="73">
        <f aca="true" t="shared" si="1" ref="F9:F26">+B9+E9</f>
        <v>1803547</v>
      </c>
      <c r="G9" s="70">
        <v>103439</v>
      </c>
      <c r="H9" s="71">
        <v>364871</v>
      </c>
      <c r="I9" s="72">
        <f aca="true" t="shared" si="2" ref="I9:I26">+G9+H9</f>
        <v>468310</v>
      </c>
      <c r="J9" s="74">
        <f aca="true" t="shared" si="3" ref="J9:J26">+B9+G9</f>
        <v>314211</v>
      </c>
      <c r="K9" s="74">
        <f aca="true" t="shared" si="4" ref="K9:K26">+C9</f>
        <v>998549</v>
      </c>
      <c r="L9" s="74">
        <f aca="true" t="shared" si="5" ref="L9:L26">+D9+H9</f>
        <v>959097</v>
      </c>
      <c r="M9" s="74">
        <f aca="true" t="shared" si="6" ref="M9:M26">+K9+L9</f>
        <v>1957646</v>
      </c>
      <c r="N9" s="74">
        <f aca="true" t="shared" si="7" ref="N9:N26">+F9+I9</f>
        <v>2271857</v>
      </c>
      <c r="O9" s="75">
        <f aca="true" t="shared" si="8" ref="O9:O26">+E9/F9</f>
        <v>0.8831347339437231</v>
      </c>
      <c r="P9" s="76">
        <f aca="true" t="shared" si="9" ref="P9:P26">+H9/I9</f>
        <v>0.7791228032713373</v>
      </c>
      <c r="Q9" s="77">
        <f aca="true" t="shared" si="10" ref="Q9:Q26">+M9/N9</f>
        <v>0.8616941999430422</v>
      </c>
      <c r="R9" s="34"/>
      <c r="S9" s="31"/>
      <c r="T9" s="31"/>
      <c r="U9" s="31"/>
    </row>
    <row r="10" spans="1:21" ht="14.25">
      <c r="A10" s="54" t="s">
        <v>69</v>
      </c>
      <c r="B10" s="69">
        <v>330614</v>
      </c>
      <c r="C10" s="70">
        <v>1014614</v>
      </c>
      <c r="D10" s="71">
        <v>697481</v>
      </c>
      <c r="E10" s="72">
        <f>+C10+D10</f>
        <v>1712095</v>
      </c>
      <c r="F10" s="73">
        <f t="shared" si="1"/>
        <v>2042709</v>
      </c>
      <c r="G10" s="70">
        <v>158015</v>
      </c>
      <c r="H10" s="71">
        <v>413853</v>
      </c>
      <c r="I10" s="72">
        <f t="shared" si="2"/>
        <v>571868</v>
      </c>
      <c r="J10" s="74">
        <f t="shared" si="3"/>
        <v>488629</v>
      </c>
      <c r="K10" s="74">
        <f t="shared" si="4"/>
        <v>1014614</v>
      </c>
      <c r="L10" s="74">
        <f t="shared" si="5"/>
        <v>1111334</v>
      </c>
      <c r="M10" s="74">
        <f t="shared" si="6"/>
        <v>2125948</v>
      </c>
      <c r="N10" s="74">
        <f t="shared" si="7"/>
        <v>2614577</v>
      </c>
      <c r="O10" s="75">
        <f>+E10/F10</f>
        <v>0.8381492420114661</v>
      </c>
      <c r="P10" s="76">
        <f t="shared" si="9"/>
        <v>0.7236862352850658</v>
      </c>
      <c r="Q10" s="77">
        <f t="shared" si="10"/>
        <v>0.8131135552710821</v>
      </c>
      <c r="R10" s="34"/>
      <c r="S10" s="31"/>
      <c r="T10" s="31"/>
      <c r="U10" s="31"/>
    </row>
    <row r="11" spans="1:21" ht="14.25">
      <c r="A11" s="55" t="s">
        <v>70</v>
      </c>
      <c r="B11" s="69">
        <v>304484</v>
      </c>
      <c r="C11" s="70">
        <v>940516</v>
      </c>
      <c r="D11" s="71">
        <v>809354</v>
      </c>
      <c r="E11" s="72">
        <f t="shared" si="0"/>
        <v>1749870</v>
      </c>
      <c r="F11" s="73">
        <f t="shared" si="1"/>
        <v>2054354</v>
      </c>
      <c r="G11" s="70">
        <v>196343</v>
      </c>
      <c r="H11" s="71">
        <v>406163</v>
      </c>
      <c r="I11" s="72">
        <f t="shared" si="2"/>
        <v>602506</v>
      </c>
      <c r="J11" s="74">
        <f t="shared" si="3"/>
        <v>500827</v>
      </c>
      <c r="K11" s="74">
        <f t="shared" si="4"/>
        <v>940516</v>
      </c>
      <c r="L11" s="74">
        <f t="shared" si="5"/>
        <v>1215517</v>
      </c>
      <c r="M11" s="74">
        <f t="shared" si="6"/>
        <v>2156033</v>
      </c>
      <c r="N11" s="74">
        <f t="shared" si="7"/>
        <v>2656860</v>
      </c>
      <c r="O11" s="75">
        <f t="shared" si="8"/>
        <v>0.8517860115637325</v>
      </c>
      <c r="P11" s="76">
        <f t="shared" si="9"/>
        <v>0.6741227473253378</v>
      </c>
      <c r="Q11" s="77">
        <f t="shared" si="10"/>
        <v>0.8114966539448824</v>
      </c>
      <c r="R11" s="34"/>
      <c r="S11" s="31"/>
      <c r="T11" s="31"/>
      <c r="U11" s="31"/>
    </row>
    <row r="12" spans="1:21" ht="14.25">
      <c r="A12" s="56" t="s">
        <v>71</v>
      </c>
      <c r="B12" s="18">
        <v>305751</v>
      </c>
      <c r="C12" s="19">
        <v>993147</v>
      </c>
      <c r="D12" s="20">
        <v>885978</v>
      </c>
      <c r="E12" s="21">
        <f t="shared" si="0"/>
        <v>1879125</v>
      </c>
      <c r="F12" s="22">
        <f t="shared" si="1"/>
        <v>2184876</v>
      </c>
      <c r="G12" s="19">
        <v>202924</v>
      </c>
      <c r="H12" s="20">
        <v>426635</v>
      </c>
      <c r="I12" s="21">
        <f t="shared" si="2"/>
        <v>629559</v>
      </c>
      <c r="J12" s="44">
        <f t="shared" si="3"/>
        <v>508675</v>
      </c>
      <c r="K12" s="44">
        <f t="shared" si="4"/>
        <v>993147</v>
      </c>
      <c r="L12" s="44">
        <f t="shared" si="5"/>
        <v>1312613</v>
      </c>
      <c r="M12" s="44">
        <f t="shared" si="6"/>
        <v>2305760</v>
      </c>
      <c r="N12" s="44">
        <f t="shared" si="7"/>
        <v>2814435</v>
      </c>
      <c r="O12" s="32">
        <f t="shared" si="8"/>
        <v>0.8600602505588418</v>
      </c>
      <c r="P12" s="47">
        <f t="shared" si="9"/>
        <v>0.6776727836469656</v>
      </c>
      <c r="Q12" s="33">
        <f t="shared" si="10"/>
        <v>0.8192621254354782</v>
      </c>
      <c r="R12" s="34"/>
      <c r="S12" s="31"/>
      <c r="T12" s="31"/>
      <c r="U12" s="31"/>
    </row>
    <row r="13" spans="1:21" ht="14.25">
      <c r="A13" s="56" t="s">
        <v>15</v>
      </c>
      <c r="B13" s="23">
        <v>296552</v>
      </c>
      <c r="C13" s="24">
        <v>1037402</v>
      </c>
      <c r="D13" s="25">
        <v>901036</v>
      </c>
      <c r="E13" s="26">
        <f t="shared" si="0"/>
        <v>1938438</v>
      </c>
      <c r="F13" s="22">
        <f t="shared" si="1"/>
        <v>2234990</v>
      </c>
      <c r="G13" s="24">
        <v>219853</v>
      </c>
      <c r="H13" s="25">
        <v>437164</v>
      </c>
      <c r="I13" s="26">
        <f>+G13+H13</f>
        <v>657017</v>
      </c>
      <c r="J13" s="44">
        <f t="shared" si="3"/>
        <v>516405</v>
      </c>
      <c r="K13" s="44">
        <f t="shared" si="4"/>
        <v>1037402</v>
      </c>
      <c r="L13" s="44">
        <f t="shared" si="5"/>
        <v>1338200</v>
      </c>
      <c r="M13" s="44">
        <f t="shared" si="6"/>
        <v>2375602</v>
      </c>
      <c r="N13" s="44">
        <f t="shared" si="7"/>
        <v>2892007</v>
      </c>
      <c r="O13" s="32">
        <f t="shared" si="8"/>
        <v>0.8673139477134126</v>
      </c>
      <c r="P13" s="47">
        <f t="shared" si="9"/>
        <v>0.6653769993774895</v>
      </c>
      <c r="Q13" s="33">
        <f t="shared" si="10"/>
        <v>0.8214371541977595</v>
      </c>
      <c r="R13" s="34"/>
      <c r="S13" s="31"/>
      <c r="T13" s="31"/>
      <c r="U13" s="31"/>
    </row>
    <row r="14" spans="1:21" ht="14.25">
      <c r="A14" s="56" t="s">
        <v>14</v>
      </c>
      <c r="B14" s="23">
        <v>310128</v>
      </c>
      <c r="C14" s="24">
        <v>1101662</v>
      </c>
      <c r="D14" s="25">
        <v>943795</v>
      </c>
      <c r="E14" s="26">
        <f t="shared" si="0"/>
        <v>2045457</v>
      </c>
      <c r="F14" s="22">
        <f t="shared" si="1"/>
        <v>2355585</v>
      </c>
      <c r="G14" s="24">
        <v>230455</v>
      </c>
      <c r="H14" s="25">
        <v>431006</v>
      </c>
      <c r="I14" s="26">
        <f t="shared" si="2"/>
        <v>661461</v>
      </c>
      <c r="J14" s="44">
        <f t="shared" si="3"/>
        <v>540583</v>
      </c>
      <c r="K14" s="44">
        <f t="shared" si="4"/>
        <v>1101662</v>
      </c>
      <c r="L14" s="44">
        <f t="shared" si="5"/>
        <v>1374801</v>
      </c>
      <c r="M14" s="44">
        <f t="shared" si="6"/>
        <v>2476463</v>
      </c>
      <c r="N14" s="44">
        <f t="shared" si="7"/>
        <v>3017046</v>
      </c>
      <c r="O14" s="32">
        <f>+E14/F14</f>
        <v>0.8683435324982967</v>
      </c>
      <c r="P14" s="47">
        <f t="shared" si="9"/>
        <v>0.6515969951365236</v>
      </c>
      <c r="Q14" s="33">
        <f t="shared" si="10"/>
        <v>0.820823746141093</v>
      </c>
      <c r="R14" s="34"/>
      <c r="S14" s="31"/>
      <c r="T14" s="31"/>
      <c r="U14" s="31"/>
    </row>
    <row r="15" spans="1:18" ht="14.25">
      <c r="A15" s="57" t="s">
        <v>72</v>
      </c>
      <c r="B15" s="95">
        <v>296483</v>
      </c>
      <c r="C15" s="96">
        <v>1058717</v>
      </c>
      <c r="D15" s="97">
        <v>927384</v>
      </c>
      <c r="E15" s="98">
        <f t="shared" si="0"/>
        <v>1986101</v>
      </c>
      <c r="F15" s="99">
        <f t="shared" si="1"/>
        <v>2282584</v>
      </c>
      <c r="G15" s="96">
        <v>229656</v>
      </c>
      <c r="H15" s="97">
        <v>424596</v>
      </c>
      <c r="I15" s="98">
        <f t="shared" si="2"/>
        <v>654252</v>
      </c>
      <c r="J15" s="100">
        <f t="shared" si="3"/>
        <v>526139</v>
      </c>
      <c r="K15" s="100">
        <f t="shared" si="4"/>
        <v>1058717</v>
      </c>
      <c r="L15" s="100">
        <f t="shared" si="5"/>
        <v>1351980</v>
      </c>
      <c r="M15" s="100">
        <f t="shared" si="6"/>
        <v>2410697</v>
      </c>
      <c r="N15" s="100">
        <f t="shared" si="7"/>
        <v>2936836</v>
      </c>
      <c r="O15" s="101">
        <f t="shared" si="8"/>
        <v>0.8701108042464155</v>
      </c>
      <c r="P15" s="102">
        <f t="shared" si="9"/>
        <v>0.6489792923827516</v>
      </c>
      <c r="Q15" s="103">
        <f t="shared" si="10"/>
        <v>0.8208483551686236</v>
      </c>
      <c r="R15" s="34"/>
    </row>
    <row r="16" spans="1:18" ht="14.25">
      <c r="A16" s="56" t="s">
        <v>73</v>
      </c>
      <c r="B16" s="18">
        <v>289200</v>
      </c>
      <c r="C16" s="19">
        <v>1037398</v>
      </c>
      <c r="D16" s="20">
        <v>913729</v>
      </c>
      <c r="E16" s="21">
        <f t="shared" si="0"/>
        <v>1951127</v>
      </c>
      <c r="F16" s="22">
        <f t="shared" si="1"/>
        <v>2240327</v>
      </c>
      <c r="G16" s="19">
        <v>234093</v>
      </c>
      <c r="H16" s="20">
        <v>416653</v>
      </c>
      <c r="I16" s="21">
        <f t="shared" si="2"/>
        <v>650746</v>
      </c>
      <c r="J16" s="44">
        <f t="shared" si="3"/>
        <v>523293</v>
      </c>
      <c r="K16" s="44">
        <f t="shared" si="4"/>
        <v>1037398</v>
      </c>
      <c r="L16" s="44">
        <f t="shared" si="5"/>
        <v>1330382</v>
      </c>
      <c r="M16" s="44">
        <f t="shared" si="6"/>
        <v>2367780</v>
      </c>
      <c r="N16" s="44">
        <f t="shared" si="7"/>
        <v>2891073</v>
      </c>
      <c r="O16" s="32">
        <f t="shared" si="8"/>
        <v>0.8709117017292565</v>
      </c>
      <c r="P16" s="47">
        <f t="shared" si="9"/>
        <v>0.6402697826801855</v>
      </c>
      <c r="Q16" s="33">
        <f t="shared" si="10"/>
        <v>0.8189969606440238</v>
      </c>
      <c r="R16" s="34"/>
    </row>
    <row r="17" spans="1:18" ht="14.25">
      <c r="A17" s="56" t="s">
        <v>15</v>
      </c>
      <c r="B17" s="23">
        <v>262403</v>
      </c>
      <c r="C17" s="24">
        <v>1050835</v>
      </c>
      <c r="D17" s="25">
        <v>912975</v>
      </c>
      <c r="E17" s="26">
        <f t="shared" si="0"/>
        <v>1963810</v>
      </c>
      <c r="F17" s="22">
        <f t="shared" si="1"/>
        <v>2226213</v>
      </c>
      <c r="G17" s="24">
        <v>243865</v>
      </c>
      <c r="H17" s="25">
        <v>425501</v>
      </c>
      <c r="I17" s="26">
        <f t="shared" si="2"/>
        <v>669366</v>
      </c>
      <c r="J17" s="44">
        <f t="shared" si="3"/>
        <v>506268</v>
      </c>
      <c r="K17" s="44">
        <f t="shared" si="4"/>
        <v>1050835</v>
      </c>
      <c r="L17" s="44">
        <f t="shared" si="5"/>
        <v>1338476</v>
      </c>
      <c r="M17" s="44">
        <f t="shared" si="6"/>
        <v>2389311</v>
      </c>
      <c r="N17" s="44">
        <f t="shared" si="7"/>
        <v>2895579</v>
      </c>
      <c r="O17" s="32">
        <f t="shared" si="8"/>
        <v>0.8821303262535974</v>
      </c>
      <c r="P17" s="47">
        <f t="shared" si="9"/>
        <v>0.6356776412306571</v>
      </c>
      <c r="Q17" s="33">
        <f t="shared" si="10"/>
        <v>0.8251582844052952</v>
      </c>
      <c r="R17" s="34"/>
    </row>
    <row r="18" spans="1:18" ht="14.25">
      <c r="A18" s="56" t="s">
        <v>14</v>
      </c>
      <c r="B18" s="23">
        <v>244327</v>
      </c>
      <c r="C18" s="24">
        <v>1054704</v>
      </c>
      <c r="D18" s="25">
        <v>904029</v>
      </c>
      <c r="E18" s="26">
        <f t="shared" si="0"/>
        <v>1958733</v>
      </c>
      <c r="F18" s="22">
        <f t="shared" si="1"/>
        <v>2203060</v>
      </c>
      <c r="G18" s="24">
        <v>253544</v>
      </c>
      <c r="H18" s="25">
        <v>424889</v>
      </c>
      <c r="I18" s="26">
        <f t="shared" si="2"/>
        <v>678433</v>
      </c>
      <c r="J18" s="44">
        <f t="shared" si="3"/>
        <v>497871</v>
      </c>
      <c r="K18" s="44">
        <f t="shared" si="4"/>
        <v>1054704</v>
      </c>
      <c r="L18" s="44">
        <f t="shared" si="5"/>
        <v>1328918</v>
      </c>
      <c r="M18" s="44">
        <f t="shared" si="6"/>
        <v>2383622</v>
      </c>
      <c r="N18" s="44">
        <f t="shared" si="7"/>
        <v>2881493</v>
      </c>
      <c r="O18" s="32">
        <f t="shared" si="8"/>
        <v>0.8890965293727815</v>
      </c>
      <c r="P18" s="47">
        <f t="shared" si="9"/>
        <v>0.6262799716405305</v>
      </c>
      <c r="Q18" s="33">
        <f t="shared" si="10"/>
        <v>0.8272176958264345</v>
      </c>
      <c r="R18" s="34"/>
    </row>
    <row r="19" spans="1:18" ht="14.25">
      <c r="A19" s="57" t="s">
        <v>74</v>
      </c>
      <c r="B19" s="95">
        <v>222207</v>
      </c>
      <c r="C19" s="96">
        <v>1047026</v>
      </c>
      <c r="D19" s="97">
        <v>887839</v>
      </c>
      <c r="E19" s="98">
        <f t="shared" si="0"/>
        <v>1934865</v>
      </c>
      <c r="F19" s="99">
        <f t="shared" si="1"/>
        <v>2157072</v>
      </c>
      <c r="G19" s="96">
        <v>255744</v>
      </c>
      <c r="H19" s="97">
        <v>418838</v>
      </c>
      <c r="I19" s="98">
        <f t="shared" si="2"/>
        <v>674582</v>
      </c>
      <c r="J19" s="100">
        <f t="shared" si="3"/>
        <v>477951</v>
      </c>
      <c r="K19" s="100">
        <f t="shared" si="4"/>
        <v>1047026</v>
      </c>
      <c r="L19" s="100">
        <f t="shared" si="5"/>
        <v>1306677</v>
      </c>
      <c r="M19" s="100">
        <f t="shared" si="6"/>
        <v>2353703</v>
      </c>
      <c r="N19" s="100">
        <f t="shared" si="7"/>
        <v>2831654</v>
      </c>
      <c r="O19" s="101">
        <f t="shared" si="8"/>
        <v>0.8969867487037985</v>
      </c>
      <c r="P19" s="102">
        <f t="shared" si="9"/>
        <v>0.6208852296681501</v>
      </c>
      <c r="Q19" s="103">
        <f t="shared" si="10"/>
        <v>0.8312113697506828</v>
      </c>
      <c r="R19" s="34"/>
    </row>
    <row r="20" spans="1:18" ht="14.25">
      <c r="A20" s="56" t="s">
        <v>75</v>
      </c>
      <c r="B20" s="18">
        <v>201551</v>
      </c>
      <c r="C20" s="19">
        <v>1088076</v>
      </c>
      <c r="D20" s="20">
        <v>853715</v>
      </c>
      <c r="E20" s="21">
        <f t="shared" si="0"/>
        <v>1941791</v>
      </c>
      <c r="F20" s="22">
        <f t="shared" si="1"/>
        <v>2143342</v>
      </c>
      <c r="G20" s="19">
        <v>259431</v>
      </c>
      <c r="H20" s="20">
        <v>418792</v>
      </c>
      <c r="I20" s="21">
        <f t="shared" si="2"/>
        <v>678223</v>
      </c>
      <c r="J20" s="44">
        <f t="shared" si="3"/>
        <v>460982</v>
      </c>
      <c r="K20" s="44">
        <f t="shared" si="4"/>
        <v>1088076</v>
      </c>
      <c r="L20" s="44">
        <f t="shared" si="5"/>
        <v>1272507</v>
      </c>
      <c r="M20" s="44">
        <f t="shared" si="6"/>
        <v>2360583</v>
      </c>
      <c r="N20" s="44">
        <f t="shared" si="7"/>
        <v>2821565</v>
      </c>
      <c r="O20" s="32">
        <f t="shared" si="8"/>
        <v>0.9059641438463857</v>
      </c>
      <c r="P20" s="47">
        <f t="shared" si="9"/>
        <v>0.6174842197920153</v>
      </c>
      <c r="Q20" s="33">
        <f t="shared" si="10"/>
        <v>0.8366218747397278</v>
      </c>
      <c r="R20" s="34"/>
    </row>
    <row r="21" spans="1:18" ht="14.25">
      <c r="A21" s="56" t="s">
        <v>15</v>
      </c>
      <c r="B21" s="23">
        <v>225654</v>
      </c>
      <c r="C21" s="24">
        <v>1081666</v>
      </c>
      <c r="D21" s="25">
        <v>843577</v>
      </c>
      <c r="E21" s="26">
        <f t="shared" si="0"/>
        <v>1925243</v>
      </c>
      <c r="F21" s="22">
        <f t="shared" si="1"/>
        <v>2150897</v>
      </c>
      <c r="G21" s="24">
        <v>273580</v>
      </c>
      <c r="H21" s="25">
        <v>419210</v>
      </c>
      <c r="I21" s="26">
        <f t="shared" si="2"/>
        <v>692790</v>
      </c>
      <c r="J21" s="44">
        <f t="shared" si="3"/>
        <v>499234</v>
      </c>
      <c r="K21" s="44">
        <f t="shared" si="4"/>
        <v>1081666</v>
      </c>
      <c r="L21" s="44">
        <f t="shared" si="5"/>
        <v>1262787</v>
      </c>
      <c r="M21" s="44">
        <f t="shared" si="6"/>
        <v>2344453</v>
      </c>
      <c r="N21" s="44">
        <f t="shared" si="7"/>
        <v>2843687</v>
      </c>
      <c r="O21" s="32">
        <f t="shared" si="8"/>
        <v>0.8950884212493672</v>
      </c>
      <c r="P21" s="47">
        <f t="shared" si="9"/>
        <v>0.6051039997690498</v>
      </c>
      <c r="Q21" s="33">
        <f t="shared" si="10"/>
        <v>0.8244412975127009</v>
      </c>
      <c r="R21" s="34"/>
    </row>
    <row r="22" spans="1:18" ht="14.25">
      <c r="A22" s="56" t="s">
        <v>14</v>
      </c>
      <c r="B22" s="23">
        <v>259326</v>
      </c>
      <c r="C22" s="24">
        <v>1129202</v>
      </c>
      <c r="D22" s="25">
        <v>836429</v>
      </c>
      <c r="E22" s="26">
        <f t="shared" si="0"/>
        <v>1965631</v>
      </c>
      <c r="F22" s="22">
        <f t="shared" si="1"/>
        <v>2224957</v>
      </c>
      <c r="G22" s="24">
        <v>290870</v>
      </c>
      <c r="H22" s="25">
        <v>425418</v>
      </c>
      <c r="I22" s="26">
        <f t="shared" si="2"/>
        <v>716288</v>
      </c>
      <c r="J22" s="44">
        <f t="shared" si="3"/>
        <v>550196</v>
      </c>
      <c r="K22" s="44">
        <f t="shared" si="4"/>
        <v>1129202</v>
      </c>
      <c r="L22" s="44">
        <f t="shared" si="5"/>
        <v>1261847</v>
      </c>
      <c r="M22" s="44">
        <f t="shared" si="6"/>
        <v>2391049</v>
      </c>
      <c r="N22" s="44">
        <f t="shared" si="7"/>
        <v>2941245</v>
      </c>
      <c r="O22" s="32">
        <f t="shared" si="8"/>
        <v>0.8834467362740044</v>
      </c>
      <c r="P22" s="47">
        <f t="shared" si="9"/>
        <v>0.5939203225518227</v>
      </c>
      <c r="Q22" s="33">
        <f t="shared" si="10"/>
        <v>0.8129377185511577</v>
      </c>
      <c r="R22" s="34"/>
    </row>
    <row r="23" spans="1:18" ht="14.25">
      <c r="A23" s="55" t="s">
        <v>76</v>
      </c>
      <c r="B23" s="95">
        <v>284288</v>
      </c>
      <c r="C23" s="96">
        <v>1085238</v>
      </c>
      <c r="D23" s="97">
        <v>854422</v>
      </c>
      <c r="E23" s="98">
        <f t="shared" si="0"/>
        <v>1939660</v>
      </c>
      <c r="F23" s="99">
        <f t="shared" si="1"/>
        <v>2223948</v>
      </c>
      <c r="G23" s="96">
        <v>297280</v>
      </c>
      <c r="H23" s="97">
        <v>428424</v>
      </c>
      <c r="I23" s="98">
        <f t="shared" si="2"/>
        <v>725704</v>
      </c>
      <c r="J23" s="100">
        <f t="shared" si="3"/>
        <v>581568</v>
      </c>
      <c r="K23" s="100">
        <f t="shared" si="4"/>
        <v>1085238</v>
      </c>
      <c r="L23" s="100">
        <f t="shared" si="5"/>
        <v>1282846</v>
      </c>
      <c r="M23" s="100">
        <f t="shared" si="6"/>
        <v>2368084</v>
      </c>
      <c r="N23" s="100">
        <f t="shared" si="7"/>
        <v>2949652</v>
      </c>
      <c r="O23" s="101">
        <f>+E23/F23</f>
        <v>0.8721696730319234</v>
      </c>
      <c r="P23" s="102">
        <f t="shared" si="9"/>
        <v>0.5903563987521083</v>
      </c>
      <c r="Q23" s="103">
        <f t="shared" si="10"/>
        <v>0.8028350463037673</v>
      </c>
      <c r="R23" s="34"/>
    </row>
    <row r="24" spans="1:18" ht="14.25">
      <c r="A24" s="78" t="s">
        <v>79</v>
      </c>
      <c r="B24" s="18">
        <v>263284</v>
      </c>
      <c r="C24" s="19">
        <v>1088429</v>
      </c>
      <c r="D24" s="20">
        <v>860895</v>
      </c>
      <c r="E24" s="21">
        <f t="shared" si="0"/>
        <v>1949324</v>
      </c>
      <c r="F24" s="22">
        <f t="shared" si="1"/>
        <v>2212608</v>
      </c>
      <c r="G24" s="19">
        <v>300325</v>
      </c>
      <c r="H24" s="20">
        <v>435077</v>
      </c>
      <c r="I24" s="21">
        <f t="shared" si="2"/>
        <v>735402</v>
      </c>
      <c r="J24" s="44">
        <f>+B24+G24</f>
        <v>563609</v>
      </c>
      <c r="K24" s="44">
        <f t="shared" si="4"/>
        <v>1088429</v>
      </c>
      <c r="L24" s="44">
        <f t="shared" si="5"/>
        <v>1295972</v>
      </c>
      <c r="M24" s="44">
        <f t="shared" si="6"/>
        <v>2384401</v>
      </c>
      <c r="N24" s="44">
        <f t="shared" si="7"/>
        <v>2948010</v>
      </c>
      <c r="O24" s="32">
        <f t="shared" si="8"/>
        <v>0.8810073903737128</v>
      </c>
      <c r="P24" s="47">
        <f t="shared" si="9"/>
        <v>0.5916179178190976</v>
      </c>
      <c r="Q24" s="33">
        <f t="shared" si="10"/>
        <v>0.8088171342702365</v>
      </c>
      <c r="R24" s="34"/>
    </row>
    <row r="25" spans="1:18" ht="14.25">
      <c r="A25" s="56" t="s">
        <v>15</v>
      </c>
      <c r="B25" s="23">
        <v>240773</v>
      </c>
      <c r="C25" s="24">
        <v>1100393</v>
      </c>
      <c r="D25" s="25">
        <v>870023</v>
      </c>
      <c r="E25" s="26">
        <f t="shared" si="0"/>
        <v>1970416</v>
      </c>
      <c r="F25" s="22">
        <f t="shared" si="1"/>
        <v>2211189</v>
      </c>
      <c r="G25" s="24">
        <v>309743</v>
      </c>
      <c r="H25" s="25">
        <v>437425</v>
      </c>
      <c r="I25" s="26">
        <f t="shared" si="2"/>
        <v>747168</v>
      </c>
      <c r="J25" s="44">
        <f t="shared" si="3"/>
        <v>550516</v>
      </c>
      <c r="K25" s="44">
        <f t="shared" si="4"/>
        <v>1100393</v>
      </c>
      <c r="L25" s="44">
        <f t="shared" si="5"/>
        <v>1307448</v>
      </c>
      <c r="M25" s="44">
        <f t="shared" si="6"/>
        <v>2407841</v>
      </c>
      <c r="N25" s="44">
        <f t="shared" si="7"/>
        <v>2958357</v>
      </c>
      <c r="O25" s="32">
        <f>+E25/F25</f>
        <v>0.8911115241618875</v>
      </c>
      <c r="P25" s="47">
        <f t="shared" si="9"/>
        <v>0.585443969763159</v>
      </c>
      <c r="Q25" s="33">
        <f t="shared" si="10"/>
        <v>0.8139115732144565</v>
      </c>
      <c r="R25" s="34"/>
    </row>
    <row r="26" spans="1:18" ht="14.25">
      <c r="A26" s="58" t="s">
        <v>14</v>
      </c>
      <c r="B26" s="23">
        <v>220103</v>
      </c>
      <c r="C26" s="24">
        <v>1066486</v>
      </c>
      <c r="D26" s="25">
        <v>901224</v>
      </c>
      <c r="E26" s="26">
        <f t="shared" si="0"/>
        <v>1967710</v>
      </c>
      <c r="F26" s="49">
        <f t="shared" si="1"/>
        <v>2187813</v>
      </c>
      <c r="G26" s="24">
        <v>318238</v>
      </c>
      <c r="H26" s="25">
        <v>429241</v>
      </c>
      <c r="I26" s="26">
        <f t="shared" si="2"/>
        <v>747479</v>
      </c>
      <c r="J26" s="52">
        <f t="shared" si="3"/>
        <v>538341</v>
      </c>
      <c r="K26" s="52">
        <f t="shared" si="4"/>
        <v>1066486</v>
      </c>
      <c r="L26" s="52">
        <f t="shared" si="5"/>
        <v>1330465</v>
      </c>
      <c r="M26" s="52">
        <f t="shared" si="6"/>
        <v>2396951</v>
      </c>
      <c r="N26" s="52">
        <f t="shared" si="7"/>
        <v>2935292</v>
      </c>
      <c r="O26" s="50">
        <f t="shared" si="8"/>
        <v>0.8993958807265521</v>
      </c>
      <c r="P26" s="59">
        <f t="shared" si="9"/>
        <v>0.574251584325446</v>
      </c>
      <c r="Q26" s="51">
        <f t="shared" si="10"/>
        <v>0.8165971221943166</v>
      </c>
      <c r="R26" s="34"/>
    </row>
    <row r="27" spans="1:18" ht="14.25">
      <c r="A27" s="78" t="s">
        <v>77</v>
      </c>
      <c r="B27" s="95">
        <v>224340</v>
      </c>
      <c r="C27" s="96">
        <v>1074080</v>
      </c>
      <c r="D27" s="97">
        <v>936235</v>
      </c>
      <c r="E27" s="98">
        <f aca="true" t="shared" si="11" ref="E27:E32">+C27+D27</f>
        <v>2010315</v>
      </c>
      <c r="F27" s="99">
        <f aca="true" t="shared" si="12" ref="F27:F32">+B27+E27</f>
        <v>2234655</v>
      </c>
      <c r="G27" s="96">
        <v>325616</v>
      </c>
      <c r="H27" s="97">
        <v>434836</v>
      </c>
      <c r="I27" s="98">
        <f aca="true" t="shared" si="13" ref="I27:I32">+G27+H27</f>
        <v>760452</v>
      </c>
      <c r="J27" s="100">
        <f aca="true" t="shared" si="14" ref="J27:J32">+B27+G27</f>
        <v>549956</v>
      </c>
      <c r="K27" s="100">
        <f aca="true" t="shared" si="15" ref="K27:K32">+C27</f>
        <v>1074080</v>
      </c>
      <c r="L27" s="100">
        <f aca="true" t="shared" si="16" ref="L27:L32">+D27+H27</f>
        <v>1371071</v>
      </c>
      <c r="M27" s="100">
        <f aca="true" t="shared" si="17" ref="M27:M32">+K27+L27</f>
        <v>2445151</v>
      </c>
      <c r="N27" s="100">
        <f aca="true" t="shared" si="18" ref="N27:N32">+F27+I27</f>
        <v>2995107</v>
      </c>
      <c r="O27" s="101">
        <f aca="true" t="shared" si="19" ref="O27:O32">+E27/F27</f>
        <v>0.8996086644247099</v>
      </c>
      <c r="P27" s="102">
        <f aca="true" t="shared" si="20" ref="P27:P32">+H27/I27</f>
        <v>0.5718125535865511</v>
      </c>
      <c r="Q27" s="103">
        <f aca="true" t="shared" si="21" ref="Q27:Q32">+M27/N27</f>
        <v>0.8163818521341641</v>
      </c>
      <c r="R27" s="34"/>
    </row>
    <row r="28" spans="1:18" ht="14.25">
      <c r="A28" s="82" t="s">
        <v>78</v>
      </c>
      <c r="B28" s="18">
        <v>216856</v>
      </c>
      <c r="C28" s="19">
        <v>1086726</v>
      </c>
      <c r="D28" s="20">
        <v>906109</v>
      </c>
      <c r="E28" s="21">
        <f t="shared" si="11"/>
        <v>1992835</v>
      </c>
      <c r="F28" s="22">
        <f t="shared" si="12"/>
        <v>2209691</v>
      </c>
      <c r="G28" s="19">
        <v>337757</v>
      </c>
      <c r="H28" s="20">
        <v>437831</v>
      </c>
      <c r="I28" s="21">
        <f t="shared" si="13"/>
        <v>775588</v>
      </c>
      <c r="J28" s="44">
        <f t="shared" si="14"/>
        <v>554613</v>
      </c>
      <c r="K28" s="44">
        <f t="shared" si="15"/>
        <v>1086726</v>
      </c>
      <c r="L28" s="44">
        <f t="shared" si="16"/>
        <v>1343940</v>
      </c>
      <c r="M28" s="44">
        <f t="shared" si="17"/>
        <v>2430666</v>
      </c>
      <c r="N28" s="44">
        <f t="shared" si="18"/>
        <v>2985279</v>
      </c>
      <c r="O28" s="32">
        <f t="shared" si="19"/>
        <v>0.9018613914796232</v>
      </c>
      <c r="P28" s="47">
        <f t="shared" si="20"/>
        <v>0.5645149228714215</v>
      </c>
      <c r="Q28" s="33">
        <f t="shared" si="21"/>
        <v>0.8142173646081321</v>
      </c>
      <c r="R28" s="34"/>
    </row>
    <row r="29" spans="1:18" ht="14.25">
      <c r="A29" s="85" t="s">
        <v>15</v>
      </c>
      <c r="B29" s="23">
        <v>217492</v>
      </c>
      <c r="C29" s="24">
        <v>1089198</v>
      </c>
      <c r="D29" s="25">
        <v>924138</v>
      </c>
      <c r="E29" s="26">
        <f t="shared" si="11"/>
        <v>2013336</v>
      </c>
      <c r="F29" s="49">
        <f t="shared" si="12"/>
        <v>2230828</v>
      </c>
      <c r="G29" s="24">
        <v>361052</v>
      </c>
      <c r="H29" s="25">
        <v>441847</v>
      </c>
      <c r="I29" s="26">
        <f t="shared" si="13"/>
        <v>802899</v>
      </c>
      <c r="J29" s="52">
        <f t="shared" si="14"/>
        <v>578544</v>
      </c>
      <c r="K29" s="52">
        <f t="shared" si="15"/>
        <v>1089198</v>
      </c>
      <c r="L29" s="52">
        <f t="shared" si="16"/>
        <v>1365985</v>
      </c>
      <c r="M29" s="52">
        <f t="shared" si="17"/>
        <v>2455183</v>
      </c>
      <c r="N29" s="52">
        <f t="shared" si="18"/>
        <v>3033727</v>
      </c>
      <c r="O29" s="50">
        <f t="shared" si="19"/>
        <v>0.9025061546654426</v>
      </c>
      <c r="P29" s="59">
        <f t="shared" si="20"/>
        <v>0.5503145476579246</v>
      </c>
      <c r="Q29" s="51">
        <f t="shared" si="21"/>
        <v>0.8092959584036401</v>
      </c>
      <c r="R29" s="34"/>
    </row>
    <row r="30" spans="1:18" ht="14.25">
      <c r="A30" s="84" t="s">
        <v>14</v>
      </c>
      <c r="B30" s="23">
        <v>239033</v>
      </c>
      <c r="C30" s="24">
        <v>1094878</v>
      </c>
      <c r="D30" s="25">
        <v>915780</v>
      </c>
      <c r="E30" s="26">
        <f t="shared" si="11"/>
        <v>2010658</v>
      </c>
      <c r="F30" s="49">
        <f t="shared" si="12"/>
        <v>2249691</v>
      </c>
      <c r="G30" s="24">
        <v>382087</v>
      </c>
      <c r="H30" s="25">
        <v>443654</v>
      </c>
      <c r="I30" s="26">
        <f t="shared" si="13"/>
        <v>825741</v>
      </c>
      <c r="J30" s="52">
        <f t="shared" si="14"/>
        <v>621120</v>
      </c>
      <c r="K30" s="52">
        <f t="shared" si="15"/>
        <v>1094878</v>
      </c>
      <c r="L30" s="52">
        <f t="shared" si="16"/>
        <v>1359434</v>
      </c>
      <c r="M30" s="52">
        <f t="shared" si="17"/>
        <v>2454312</v>
      </c>
      <c r="N30" s="52">
        <f t="shared" si="18"/>
        <v>3075432</v>
      </c>
      <c r="O30" s="50">
        <f t="shared" si="19"/>
        <v>0.8937485192410869</v>
      </c>
      <c r="P30" s="59">
        <f t="shared" si="20"/>
        <v>0.5372798492505519</v>
      </c>
      <c r="Q30" s="51">
        <f t="shared" si="21"/>
        <v>0.7980381292774479</v>
      </c>
      <c r="R30" s="34"/>
    </row>
    <row r="31" spans="1:18" ht="14.25">
      <c r="A31" s="55" t="s">
        <v>82</v>
      </c>
      <c r="B31" s="95">
        <v>218465</v>
      </c>
      <c r="C31" s="96">
        <v>1101015</v>
      </c>
      <c r="D31" s="97">
        <v>907643</v>
      </c>
      <c r="E31" s="98">
        <f t="shared" si="11"/>
        <v>2008658</v>
      </c>
      <c r="F31" s="99">
        <f t="shared" si="12"/>
        <v>2227123</v>
      </c>
      <c r="G31" s="96">
        <v>395340</v>
      </c>
      <c r="H31" s="97">
        <v>445346</v>
      </c>
      <c r="I31" s="98">
        <f t="shared" si="13"/>
        <v>840686</v>
      </c>
      <c r="J31" s="100">
        <f t="shared" si="14"/>
        <v>613805</v>
      </c>
      <c r="K31" s="100">
        <f t="shared" si="15"/>
        <v>1101015</v>
      </c>
      <c r="L31" s="100">
        <f t="shared" si="16"/>
        <v>1352989</v>
      </c>
      <c r="M31" s="100">
        <f t="shared" si="17"/>
        <v>2454004</v>
      </c>
      <c r="N31" s="100">
        <f t="shared" si="18"/>
        <v>3067809</v>
      </c>
      <c r="O31" s="101">
        <f t="shared" si="19"/>
        <v>0.901907079222836</v>
      </c>
      <c r="P31" s="102">
        <f t="shared" si="20"/>
        <v>0.5297411875539738</v>
      </c>
      <c r="Q31" s="103">
        <f t="shared" si="21"/>
        <v>0.7999207251820436</v>
      </c>
      <c r="R31" s="34"/>
    </row>
    <row r="32" spans="1:18" ht="14.25">
      <c r="A32" s="84" t="s">
        <v>85</v>
      </c>
      <c r="B32" s="18">
        <v>213714</v>
      </c>
      <c r="C32" s="19">
        <v>1107914</v>
      </c>
      <c r="D32" s="20">
        <v>903927</v>
      </c>
      <c r="E32" s="21">
        <f t="shared" si="11"/>
        <v>2011841</v>
      </c>
      <c r="F32" s="22">
        <f t="shared" si="12"/>
        <v>2225555</v>
      </c>
      <c r="G32" s="19">
        <v>414478</v>
      </c>
      <c r="H32" s="20">
        <v>451688</v>
      </c>
      <c r="I32" s="21">
        <f t="shared" si="13"/>
        <v>866166</v>
      </c>
      <c r="J32" s="44">
        <f t="shared" si="14"/>
        <v>628192</v>
      </c>
      <c r="K32" s="44">
        <f t="shared" si="15"/>
        <v>1107914</v>
      </c>
      <c r="L32" s="44">
        <f t="shared" si="16"/>
        <v>1355615</v>
      </c>
      <c r="M32" s="44">
        <f t="shared" si="17"/>
        <v>2463529</v>
      </c>
      <c r="N32" s="44">
        <f t="shared" si="18"/>
        <v>3091721</v>
      </c>
      <c r="O32" s="32">
        <f t="shared" si="19"/>
        <v>0.9039727169178026</v>
      </c>
      <c r="P32" s="47">
        <f t="shared" si="20"/>
        <v>0.5214797163592199</v>
      </c>
      <c r="Q32" s="33">
        <f t="shared" si="21"/>
        <v>0.7968147837401888</v>
      </c>
      <c r="R32" s="34"/>
    </row>
    <row r="33" spans="1:18" ht="14.25">
      <c r="A33" s="85" t="s">
        <v>15</v>
      </c>
      <c r="B33" s="23">
        <v>214064</v>
      </c>
      <c r="C33" s="24">
        <v>1068410</v>
      </c>
      <c r="D33" s="25">
        <v>888239</v>
      </c>
      <c r="E33" s="26">
        <f aca="true" t="shared" si="22" ref="E33:E38">+C33+D33</f>
        <v>1956649</v>
      </c>
      <c r="F33" s="49">
        <f aca="true" t="shared" si="23" ref="F33:F38">+B33+E33</f>
        <v>2170713</v>
      </c>
      <c r="G33" s="24">
        <v>437702</v>
      </c>
      <c r="H33" s="25">
        <v>447524</v>
      </c>
      <c r="I33" s="26">
        <f aca="true" t="shared" si="24" ref="I33:I38">+G33+H33</f>
        <v>885226</v>
      </c>
      <c r="J33" s="52">
        <f aca="true" t="shared" si="25" ref="J33:J38">+B33+G33</f>
        <v>651766</v>
      </c>
      <c r="K33" s="52">
        <f aca="true" t="shared" si="26" ref="K33:K38">+C33</f>
        <v>1068410</v>
      </c>
      <c r="L33" s="52">
        <f aca="true" t="shared" si="27" ref="L33:L38">+D33+H33</f>
        <v>1335763</v>
      </c>
      <c r="M33" s="52">
        <f aca="true" t="shared" si="28" ref="M33:M38">+K33+L33</f>
        <v>2404173</v>
      </c>
      <c r="N33" s="52">
        <f aca="true" t="shared" si="29" ref="N33:N38">+F33+I33</f>
        <v>3055939</v>
      </c>
      <c r="O33" s="50">
        <f aca="true" t="shared" si="30" ref="O33:O38">+E33/F33</f>
        <v>0.9013853973325815</v>
      </c>
      <c r="P33" s="59">
        <f aca="true" t="shared" si="31" ref="P33:P38">+H33/I33</f>
        <v>0.5055477358324315</v>
      </c>
      <c r="Q33" s="51">
        <f aca="true" t="shared" si="32" ref="Q33:Q38">+M33/N33</f>
        <v>0.7867215281456862</v>
      </c>
      <c r="R33" s="34"/>
    </row>
    <row r="34" spans="1:18" ht="14.25">
      <c r="A34" s="85" t="s">
        <v>14</v>
      </c>
      <c r="B34" s="23">
        <v>192464</v>
      </c>
      <c r="C34" s="24">
        <v>1114209.06</v>
      </c>
      <c r="D34" s="25">
        <v>908704.7000000001</v>
      </c>
      <c r="E34" s="26">
        <f t="shared" si="22"/>
        <v>2022913.7600000002</v>
      </c>
      <c r="F34" s="49">
        <f t="shared" si="23"/>
        <v>2215377.7600000002</v>
      </c>
      <c r="G34" s="24">
        <v>454840.5</v>
      </c>
      <c r="H34" s="25">
        <v>439709.7</v>
      </c>
      <c r="I34" s="26">
        <f t="shared" si="24"/>
        <v>894550.2</v>
      </c>
      <c r="J34" s="52">
        <f t="shared" si="25"/>
        <v>647304.5</v>
      </c>
      <c r="K34" s="52">
        <f t="shared" si="26"/>
        <v>1114209.06</v>
      </c>
      <c r="L34" s="52">
        <f t="shared" si="27"/>
        <v>1348414.4000000001</v>
      </c>
      <c r="M34" s="52">
        <f t="shared" si="28"/>
        <v>2462623.46</v>
      </c>
      <c r="N34" s="52">
        <f t="shared" si="29"/>
        <v>3109927.96</v>
      </c>
      <c r="O34" s="50">
        <f t="shared" si="30"/>
        <v>0.9131236200547577</v>
      </c>
      <c r="P34" s="59">
        <f t="shared" si="31"/>
        <v>0.49154278876691326</v>
      </c>
      <c r="Q34" s="51">
        <f t="shared" si="32"/>
        <v>0.7918586834403714</v>
      </c>
      <c r="R34" s="34"/>
    </row>
    <row r="35" spans="1:18" ht="14.25">
      <c r="A35" s="55" t="s">
        <v>87</v>
      </c>
      <c r="B35" s="95">
        <v>192973.825</v>
      </c>
      <c r="C35" s="96">
        <v>1125644.66</v>
      </c>
      <c r="D35" s="97">
        <v>909314.179</v>
      </c>
      <c r="E35" s="98">
        <f t="shared" si="22"/>
        <v>2034958.839</v>
      </c>
      <c r="F35" s="99">
        <f t="shared" si="23"/>
        <v>2227932.664</v>
      </c>
      <c r="G35" s="96">
        <v>468876.961</v>
      </c>
      <c r="H35" s="97">
        <v>436588.991</v>
      </c>
      <c r="I35" s="98">
        <f t="shared" si="24"/>
        <v>905465.952</v>
      </c>
      <c r="J35" s="100">
        <f t="shared" si="25"/>
        <v>661850.7860000001</v>
      </c>
      <c r="K35" s="100">
        <f t="shared" si="26"/>
        <v>1125644.66</v>
      </c>
      <c r="L35" s="100">
        <f t="shared" si="27"/>
        <v>1345903.17</v>
      </c>
      <c r="M35" s="100">
        <f t="shared" si="28"/>
        <v>2471547.83</v>
      </c>
      <c r="N35" s="100">
        <f t="shared" si="29"/>
        <v>3133398.616</v>
      </c>
      <c r="O35" s="101">
        <f t="shared" si="30"/>
        <v>0.9133843548693534</v>
      </c>
      <c r="P35" s="102">
        <f t="shared" si="31"/>
        <v>0.4821705222992194</v>
      </c>
      <c r="Q35" s="103">
        <f t="shared" si="32"/>
        <v>0.7887754265861973</v>
      </c>
      <c r="R35" s="34"/>
    </row>
    <row r="36" spans="1:18" ht="14.25">
      <c r="A36" s="82" t="s">
        <v>89</v>
      </c>
      <c r="B36" s="112">
        <v>178040.861</v>
      </c>
      <c r="C36" s="113">
        <v>1112596.89</v>
      </c>
      <c r="D36" s="114">
        <v>922309.297</v>
      </c>
      <c r="E36" s="115">
        <f t="shared" si="22"/>
        <v>2034906.187</v>
      </c>
      <c r="F36" s="116">
        <f t="shared" si="23"/>
        <v>2212947.048</v>
      </c>
      <c r="G36" s="113">
        <v>480525.69</v>
      </c>
      <c r="H36" s="114">
        <v>444849.967</v>
      </c>
      <c r="I36" s="115">
        <f t="shared" si="24"/>
        <v>925375.657</v>
      </c>
      <c r="J36" s="117">
        <f t="shared" si="25"/>
        <v>658566.551</v>
      </c>
      <c r="K36" s="117">
        <f t="shared" si="26"/>
        <v>1112596.89</v>
      </c>
      <c r="L36" s="117">
        <f t="shared" si="27"/>
        <v>1367159.264</v>
      </c>
      <c r="M36" s="117">
        <f t="shared" si="28"/>
        <v>2479756.154</v>
      </c>
      <c r="N36" s="117">
        <f t="shared" si="29"/>
        <v>3138322.705</v>
      </c>
      <c r="O36" s="118">
        <f t="shared" si="30"/>
        <v>0.919545810569255</v>
      </c>
      <c r="P36" s="119">
        <f t="shared" si="31"/>
        <v>0.4807236538317541</v>
      </c>
      <c r="Q36" s="120">
        <f t="shared" si="32"/>
        <v>0.7901533357449931</v>
      </c>
      <c r="R36" s="34"/>
    </row>
    <row r="37" spans="1:18" ht="14.25">
      <c r="A37" s="85" t="s">
        <v>15</v>
      </c>
      <c r="B37" s="23">
        <v>161895.254</v>
      </c>
      <c r="C37" s="24">
        <v>1135361.66</v>
      </c>
      <c r="D37" s="25">
        <v>949512.563</v>
      </c>
      <c r="E37" s="26">
        <f t="shared" si="22"/>
        <v>2084874.2229999998</v>
      </c>
      <c r="F37" s="49">
        <f t="shared" si="23"/>
        <v>2246769.477</v>
      </c>
      <c r="G37" s="24">
        <v>508426.698</v>
      </c>
      <c r="H37" s="25">
        <v>455029.017</v>
      </c>
      <c r="I37" s="26">
        <f t="shared" si="24"/>
        <v>963455.715</v>
      </c>
      <c r="J37" s="52">
        <f t="shared" si="25"/>
        <v>670321.9519999999</v>
      </c>
      <c r="K37" s="52">
        <f t="shared" si="26"/>
        <v>1135361.66</v>
      </c>
      <c r="L37" s="52">
        <f t="shared" si="27"/>
        <v>1404541.58</v>
      </c>
      <c r="M37" s="52">
        <f t="shared" si="28"/>
        <v>2539903.24</v>
      </c>
      <c r="N37" s="52">
        <f t="shared" si="29"/>
        <v>3210225.192</v>
      </c>
      <c r="O37" s="50">
        <f t="shared" si="30"/>
        <v>0.927943095338748</v>
      </c>
      <c r="P37" s="59">
        <f t="shared" si="31"/>
        <v>0.4722884611255848</v>
      </c>
      <c r="Q37" s="51">
        <f t="shared" si="32"/>
        <v>0.7911916105853051</v>
      </c>
      <c r="R37" s="34"/>
    </row>
    <row r="38" spans="1:18" ht="14.25">
      <c r="A38" s="85" t="s">
        <v>14</v>
      </c>
      <c r="B38" s="23">
        <v>164241.781</v>
      </c>
      <c r="C38" s="24">
        <v>1160909.88</v>
      </c>
      <c r="D38" s="25">
        <v>959591.039</v>
      </c>
      <c r="E38" s="26">
        <f t="shared" si="22"/>
        <v>2120500.9189999998</v>
      </c>
      <c r="F38" s="49">
        <f t="shared" si="23"/>
        <v>2284742.6999999997</v>
      </c>
      <c r="G38" s="24">
        <v>531546.254</v>
      </c>
      <c r="H38" s="25">
        <v>467385.757</v>
      </c>
      <c r="I38" s="26">
        <f t="shared" si="24"/>
        <v>998932.0109999999</v>
      </c>
      <c r="J38" s="52">
        <f t="shared" si="25"/>
        <v>695788.0349999999</v>
      </c>
      <c r="K38" s="52">
        <f t="shared" si="26"/>
        <v>1160909.88</v>
      </c>
      <c r="L38" s="52">
        <f t="shared" si="27"/>
        <v>1426976.796</v>
      </c>
      <c r="M38" s="52">
        <f t="shared" si="28"/>
        <v>2587886.676</v>
      </c>
      <c r="N38" s="52">
        <f t="shared" si="29"/>
        <v>3283674.7109999997</v>
      </c>
      <c r="O38" s="50">
        <f t="shared" si="30"/>
        <v>0.9281136641775899</v>
      </c>
      <c r="P38" s="59">
        <f t="shared" si="31"/>
        <v>0.46788545351761684</v>
      </c>
      <c r="Q38" s="51">
        <f t="shared" si="32"/>
        <v>0.7881068935759149</v>
      </c>
      <c r="R38" s="34"/>
    </row>
    <row r="39" spans="1:18" ht="14.25">
      <c r="A39" s="55" t="s">
        <v>91</v>
      </c>
      <c r="B39" s="95">
        <v>183078.052</v>
      </c>
      <c r="C39" s="96">
        <v>1229176.56</v>
      </c>
      <c r="D39" s="97">
        <v>1004993.1589999999</v>
      </c>
      <c r="E39" s="98">
        <f aca="true" t="shared" si="33" ref="E39:E46">+C39+D39</f>
        <v>2234169.719</v>
      </c>
      <c r="F39" s="99">
        <f aca="true" t="shared" si="34" ref="F39:F44">+B39+E39</f>
        <v>2417247.771</v>
      </c>
      <c r="G39" s="96">
        <v>546054.532</v>
      </c>
      <c r="H39" s="97">
        <v>472820.794</v>
      </c>
      <c r="I39" s="98">
        <f aca="true" t="shared" si="35" ref="I39:I44">+G39+H39</f>
        <v>1018875.326</v>
      </c>
      <c r="J39" s="100">
        <f aca="true" t="shared" si="36" ref="J39:J44">+B39+G39</f>
        <v>729132.584</v>
      </c>
      <c r="K39" s="100">
        <f aca="true" t="shared" si="37" ref="K39:K44">+C39</f>
        <v>1229176.56</v>
      </c>
      <c r="L39" s="100">
        <f aca="true" t="shared" si="38" ref="L39:L44">+D39+H39</f>
        <v>1477813.9529999997</v>
      </c>
      <c r="M39" s="100">
        <f aca="true" t="shared" si="39" ref="M39:M44">+K39+L39</f>
        <v>2706990.513</v>
      </c>
      <c r="N39" s="100">
        <f aca="true" t="shared" si="40" ref="N39:N44">+F39+I39</f>
        <v>3436123.097</v>
      </c>
      <c r="O39" s="101">
        <f aca="true" t="shared" si="41" ref="O39:O44">+E39/F39</f>
        <v>0.9242617764730581</v>
      </c>
      <c r="P39" s="102">
        <f aca="true" t="shared" si="42" ref="P39:P44">+H39/I39</f>
        <v>0.4640614822387013</v>
      </c>
      <c r="Q39" s="103">
        <f aca="true" t="shared" si="43" ref="Q39:Q44">+M39/N39</f>
        <v>0.7878037068472346</v>
      </c>
      <c r="R39" s="34"/>
    </row>
    <row r="40" spans="1:18" ht="14.25">
      <c r="A40" s="84" t="s">
        <v>93</v>
      </c>
      <c r="B40" s="18">
        <v>181193.568</v>
      </c>
      <c r="C40" s="19">
        <v>1248497.68</v>
      </c>
      <c r="D40" s="20">
        <v>1001265.267</v>
      </c>
      <c r="E40" s="21">
        <f t="shared" si="33"/>
        <v>2249762.9469999997</v>
      </c>
      <c r="F40" s="22">
        <f t="shared" si="34"/>
        <v>2430956.5149999997</v>
      </c>
      <c r="G40" s="19">
        <v>557990.674</v>
      </c>
      <c r="H40" s="20">
        <v>480268.29099999997</v>
      </c>
      <c r="I40" s="21">
        <f t="shared" si="35"/>
        <v>1038258.965</v>
      </c>
      <c r="J40" s="44">
        <f t="shared" si="36"/>
        <v>739184.242</v>
      </c>
      <c r="K40" s="44">
        <f t="shared" si="37"/>
        <v>1248497.68</v>
      </c>
      <c r="L40" s="44">
        <f t="shared" si="38"/>
        <v>1481533.558</v>
      </c>
      <c r="M40" s="44">
        <f t="shared" si="39"/>
        <v>2730031.238</v>
      </c>
      <c r="N40" s="44">
        <f t="shared" si="40"/>
        <v>3469215.4799999995</v>
      </c>
      <c r="O40" s="32">
        <f t="shared" si="41"/>
        <v>0.9254640850702341</v>
      </c>
      <c r="P40" s="47">
        <f t="shared" si="42"/>
        <v>0.46257081054917737</v>
      </c>
      <c r="Q40" s="33">
        <f t="shared" si="43"/>
        <v>0.7869304324676887</v>
      </c>
      <c r="R40" s="34"/>
    </row>
    <row r="41" spans="1:18" ht="14.25">
      <c r="A41" s="85" t="s">
        <v>15</v>
      </c>
      <c r="B41" s="23">
        <v>172552.397</v>
      </c>
      <c r="C41" s="24">
        <v>1320981.05</v>
      </c>
      <c r="D41" s="25">
        <v>1035671.029</v>
      </c>
      <c r="E41" s="26">
        <f t="shared" si="33"/>
        <v>2356652.079</v>
      </c>
      <c r="F41" s="49">
        <f t="shared" si="34"/>
        <v>2529204.476</v>
      </c>
      <c r="G41" s="24">
        <v>579153.376</v>
      </c>
      <c r="H41" s="25">
        <v>474192.92000000004</v>
      </c>
      <c r="I41" s="26">
        <f t="shared" si="35"/>
        <v>1053346.296</v>
      </c>
      <c r="J41" s="52">
        <f t="shared" si="36"/>
        <v>751705.773</v>
      </c>
      <c r="K41" s="52">
        <f t="shared" si="37"/>
        <v>1320981.05</v>
      </c>
      <c r="L41" s="52">
        <f t="shared" si="38"/>
        <v>1509863.949</v>
      </c>
      <c r="M41" s="52">
        <f t="shared" si="39"/>
        <v>2830844.999</v>
      </c>
      <c r="N41" s="52">
        <f t="shared" si="40"/>
        <v>3582550.772</v>
      </c>
      <c r="O41" s="50">
        <f t="shared" si="41"/>
        <v>0.9317760194411423</v>
      </c>
      <c r="P41" s="59">
        <f t="shared" si="42"/>
        <v>0.45017761186488287</v>
      </c>
      <c r="Q41" s="51">
        <f t="shared" si="43"/>
        <v>0.7901758214077308</v>
      </c>
      <c r="R41" s="34"/>
    </row>
    <row r="42" spans="1:18" ht="14.25">
      <c r="A42" s="85" t="s">
        <v>14</v>
      </c>
      <c r="B42" s="23">
        <v>175115.246</v>
      </c>
      <c r="C42" s="24">
        <v>1324426.41</v>
      </c>
      <c r="D42" s="25">
        <v>1071258.885</v>
      </c>
      <c r="E42" s="26">
        <f t="shared" si="33"/>
        <v>2395685.295</v>
      </c>
      <c r="F42" s="49">
        <f t="shared" si="34"/>
        <v>2570800.5409999997</v>
      </c>
      <c r="G42" s="24">
        <v>599659.161</v>
      </c>
      <c r="H42" s="25">
        <v>483450.522</v>
      </c>
      <c r="I42" s="26">
        <f t="shared" si="35"/>
        <v>1083109.683</v>
      </c>
      <c r="J42" s="52">
        <f t="shared" si="36"/>
        <v>774774.407</v>
      </c>
      <c r="K42" s="52">
        <f t="shared" si="37"/>
        <v>1324426.41</v>
      </c>
      <c r="L42" s="52">
        <f t="shared" si="38"/>
        <v>1554709.4070000001</v>
      </c>
      <c r="M42" s="52">
        <f t="shared" si="39"/>
        <v>2879135.817</v>
      </c>
      <c r="N42" s="52">
        <f t="shared" si="40"/>
        <v>3653910.2239999995</v>
      </c>
      <c r="O42" s="50">
        <f t="shared" si="41"/>
        <v>0.9318829900619662</v>
      </c>
      <c r="P42" s="59">
        <f t="shared" si="42"/>
        <v>0.44635416854638166</v>
      </c>
      <c r="Q42" s="51">
        <f t="shared" si="43"/>
        <v>0.7879601961999382</v>
      </c>
      <c r="R42" s="34"/>
    </row>
    <row r="43" spans="1:18" ht="14.25">
      <c r="A43" s="55" t="s">
        <v>96</v>
      </c>
      <c r="B43" s="95">
        <v>180288.353</v>
      </c>
      <c r="C43" s="96">
        <v>1293168.02</v>
      </c>
      <c r="D43" s="97">
        <v>1110738.463</v>
      </c>
      <c r="E43" s="98">
        <f t="shared" si="33"/>
        <v>2403906.483</v>
      </c>
      <c r="F43" s="99">
        <f t="shared" si="34"/>
        <v>2584194.836</v>
      </c>
      <c r="G43" s="96">
        <v>616642.599</v>
      </c>
      <c r="H43" s="97">
        <v>496642.55100000004</v>
      </c>
      <c r="I43" s="98">
        <f t="shared" si="35"/>
        <v>1113285.1500000001</v>
      </c>
      <c r="J43" s="100">
        <f t="shared" si="36"/>
        <v>796930.952</v>
      </c>
      <c r="K43" s="100">
        <f t="shared" si="37"/>
        <v>1293168.02</v>
      </c>
      <c r="L43" s="100">
        <f t="shared" si="38"/>
        <v>1607381.014</v>
      </c>
      <c r="M43" s="100">
        <f t="shared" si="39"/>
        <v>2900549.034</v>
      </c>
      <c r="N43" s="100">
        <f t="shared" si="40"/>
        <v>3697479.9860000005</v>
      </c>
      <c r="O43" s="101">
        <f t="shared" si="41"/>
        <v>0.9302342259614359</v>
      </c>
      <c r="P43" s="102">
        <f t="shared" si="42"/>
        <v>0.44610543040118694</v>
      </c>
      <c r="Q43" s="103">
        <f t="shared" si="43"/>
        <v>0.784466459583968</v>
      </c>
      <c r="R43" s="34"/>
    </row>
    <row r="44" spans="1:18" ht="14.25">
      <c r="A44" s="82" t="s">
        <v>97</v>
      </c>
      <c r="B44" s="112">
        <v>197424.423</v>
      </c>
      <c r="C44" s="113">
        <v>1288692.06</v>
      </c>
      <c r="D44" s="114">
        <v>1145798.487</v>
      </c>
      <c r="E44" s="115">
        <f t="shared" si="33"/>
        <v>2434490.5470000003</v>
      </c>
      <c r="F44" s="116">
        <f t="shared" si="34"/>
        <v>2631914.97</v>
      </c>
      <c r="G44" s="113">
        <v>623451.043</v>
      </c>
      <c r="H44" s="114">
        <v>507199.737</v>
      </c>
      <c r="I44" s="115">
        <f t="shared" si="35"/>
        <v>1130650.78</v>
      </c>
      <c r="J44" s="117">
        <f t="shared" si="36"/>
        <v>820875.466</v>
      </c>
      <c r="K44" s="117">
        <f t="shared" si="37"/>
        <v>1288692.06</v>
      </c>
      <c r="L44" s="117">
        <f t="shared" si="38"/>
        <v>1652998.224</v>
      </c>
      <c r="M44" s="117">
        <f t="shared" si="39"/>
        <v>2941690.284</v>
      </c>
      <c r="N44" s="117">
        <f t="shared" si="40"/>
        <v>3762565.75</v>
      </c>
      <c r="O44" s="118">
        <f t="shared" si="41"/>
        <v>0.9249882973992887</v>
      </c>
      <c r="P44" s="119">
        <f t="shared" si="42"/>
        <v>0.4485909760748584</v>
      </c>
      <c r="Q44" s="120">
        <f t="shared" si="43"/>
        <v>0.7818309311936941</v>
      </c>
      <c r="R44" s="34"/>
    </row>
    <row r="45" spans="1:18" ht="14.25">
      <c r="A45" s="85" t="s">
        <v>15</v>
      </c>
      <c r="B45" s="23">
        <v>228294.74</v>
      </c>
      <c r="C45" s="24">
        <v>1372840.89</v>
      </c>
      <c r="D45" s="25">
        <v>1161286.359</v>
      </c>
      <c r="E45" s="26">
        <f t="shared" si="33"/>
        <v>2534127.249</v>
      </c>
      <c r="F45" s="49">
        <f aca="true" t="shared" si="44" ref="F45:F50">+B45+E45</f>
        <v>2762421.989</v>
      </c>
      <c r="G45" s="24">
        <v>661097.797</v>
      </c>
      <c r="H45" s="25">
        <v>523353.208</v>
      </c>
      <c r="I45" s="26">
        <f aca="true" t="shared" si="45" ref="I45:I50">+G45+H45</f>
        <v>1184451.005</v>
      </c>
      <c r="J45" s="52">
        <f aca="true" t="shared" si="46" ref="J45:J50">+B45+G45</f>
        <v>889392.537</v>
      </c>
      <c r="K45" s="52">
        <f aca="true" t="shared" si="47" ref="K45:K50">+C45</f>
        <v>1372840.89</v>
      </c>
      <c r="L45" s="52">
        <f aca="true" t="shared" si="48" ref="L45:L50">+D45+H45</f>
        <v>1684639.5669999998</v>
      </c>
      <c r="M45" s="52">
        <f aca="true" t="shared" si="49" ref="M45:M50">+K45+L45</f>
        <v>3057480.4569999995</v>
      </c>
      <c r="N45" s="52">
        <f aca="true" t="shared" si="50" ref="N45:N50">+F45+I45</f>
        <v>3946872.994</v>
      </c>
      <c r="O45" s="50">
        <f aca="true" t="shared" si="51" ref="O45:O50">+E45/F45</f>
        <v>0.9173570363582852</v>
      </c>
      <c r="P45" s="59">
        <f aca="true" t="shared" si="52" ref="P45:P50">+H45/I45</f>
        <v>0.44185298150006636</v>
      </c>
      <c r="Q45" s="51">
        <f aca="true" t="shared" si="53" ref="Q45:Q50">+M45/N45</f>
        <v>0.7746589418124052</v>
      </c>
      <c r="R45" s="34"/>
    </row>
    <row r="46" spans="1:18" ht="14.25">
      <c r="A46" s="85" t="s">
        <v>14</v>
      </c>
      <c r="B46" s="23">
        <v>274695.164</v>
      </c>
      <c r="C46" s="24">
        <v>1375842.36</v>
      </c>
      <c r="D46" s="25">
        <v>1151662.04</v>
      </c>
      <c r="E46" s="26">
        <f t="shared" si="33"/>
        <v>2527504.4000000004</v>
      </c>
      <c r="F46" s="49">
        <f t="shared" si="44"/>
        <v>2802199.5640000002</v>
      </c>
      <c r="G46" s="24">
        <v>699682.027</v>
      </c>
      <c r="H46" s="25">
        <v>536919.6950000001</v>
      </c>
      <c r="I46" s="26">
        <f t="shared" si="45"/>
        <v>1236601.722</v>
      </c>
      <c r="J46" s="52">
        <f t="shared" si="46"/>
        <v>974377.191</v>
      </c>
      <c r="K46" s="52">
        <f t="shared" si="47"/>
        <v>1375842.36</v>
      </c>
      <c r="L46" s="52">
        <f t="shared" si="48"/>
        <v>1688581.735</v>
      </c>
      <c r="M46" s="52">
        <f t="shared" si="49"/>
        <v>3064424.095</v>
      </c>
      <c r="N46" s="52">
        <f t="shared" si="50"/>
        <v>4038801.2860000003</v>
      </c>
      <c r="O46" s="50">
        <f t="shared" si="51"/>
        <v>0.9019715913423788</v>
      </c>
      <c r="P46" s="59">
        <f t="shared" si="52"/>
        <v>0.43418967113487494</v>
      </c>
      <c r="Q46" s="51">
        <f t="shared" si="53"/>
        <v>0.7587459441548766</v>
      </c>
      <c r="R46" s="34"/>
    </row>
    <row r="47" spans="1:18" ht="14.25">
      <c r="A47" s="55" t="s">
        <v>99</v>
      </c>
      <c r="B47" s="95">
        <v>299905.403</v>
      </c>
      <c r="C47" s="96">
        <v>1411232.83</v>
      </c>
      <c r="D47" s="97">
        <v>1125043.4409999999</v>
      </c>
      <c r="E47" s="98">
        <f aca="true" t="shared" si="54" ref="E47:E54">+C47+D47</f>
        <v>2536276.2709999997</v>
      </c>
      <c r="F47" s="99">
        <f t="shared" si="44"/>
        <v>2836181.6739999996</v>
      </c>
      <c r="G47" s="96">
        <v>695665.268</v>
      </c>
      <c r="H47" s="97">
        <v>547910.921</v>
      </c>
      <c r="I47" s="98">
        <f t="shared" si="45"/>
        <v>1243576.189</v>
      </c>
      <c r="J47" s="100">
        <f t="shared" si="46"/>
        <v>995570.6710000001</v>
      </c>
      <c r="K47" s="100">
        <f t="shared" si="47"/>
        <v>1411232.83</v>
      </c>
      <c r="L47" s="100">
        <f t="shared" si="48"/>
        <v>1672954.3619999997</v>
      </c>
      <c r="M47" s="100">
        <f t="shared" si="49"/>
        <v>3084187.192</v>
      </c>
      <c r="N47" s="100">
        <f t="shared" si="50"/>
        <v>4079757.863</v>
      </c>
      <c r="O47" s="101">
        <f t="shared" si="51"/>
        <v>0.8942573369860932</v>
      </c>
      <c r="P47" s="102">
        <f t="shared" si="52"/>
        <v>0.44059296555090277</v>
      </c>
      <c r="Q47" s="103">
        <f t="shared" si="53"/>
        <v>0.7559730982985545</v>
      </c>
      <c r="R47" s="34"/>
    </row>
    <row r="48" spans="1:18" ht="14.25">
      <c r="A48" s="82" t="s">
        <v>101</v>
      </c>
      <c r="B48" s="112">
        <v>319188.878</v>
      </c>
      <c r="C48" s="113">
        <v>1451937.86</v>
      </c>
      <c r="D48" s="114">
        <v>1110143.4170000001</v>
      </c>
      <c r="E48" s="115">
        <f t="shared" si="54"/>
        <v>2562081.2770000002</v>
      </c>
      <c r="F48" s="116">
        <f t="shared" si="44"/>
        <v>2881270.1550000003</v>
      </c>
      <c r="G48" s="113">
        <v>701638.463</v>
      </c>
      <c r="H48" s="114">
        <v>563743.943</v>
      </c>
      <c r="I48" s="115">
        <f t="shared" si="45"/>
        <v>1265382.406</v>
      </c>
      <c r="J48" s="117">
        <f t="shared" si="46"/>
        <v>1020827.341</v>
      </c>
      <c r="K48" s="117">
        <f t="shared" si="47"/>
        <v>1451937.86</v>
      </c>
      <c r="L48" s="117">
        <f t="shared" si="48"/>
        <v>1673887.36</v>
      </c>
      <c r="M48" s="117">
        <f t="shared" si="49"/>
        <v>3125825.22</v>
      </c>
      <c r="N48" s="117">
        <f t="shared" si="50"/>
        <v>4146652.561</v>
      </c>
      <c r="O48" s="118">
        <f t="shared" si="51"/>
        <v>0.8892193856080809</v>
      </c>
      <c r="P48" s="119">
        <f t="shared" si="52"/>
        <v>0.4455127085116118</v>
      </c>
      <c r="Q48" s="120">
        <f t="shared" si="53"/>
        <v>0.7538189356395417</v>
      </c>
      <c r="R48" s="34"/>
    </row>
    <row r="49" spans="1:18" ht="14.25">
      <c r="A49" s="85" t="s">
        <v>15</v>
      </c>
      <c r="B49" s="23">
        <v>343078.754</v>
      </c>
      <c r="C49" s="24">
        <v>1466906.25</v>
      </c>
      <c r="D49" s="25">
        <v>1107873.266</v>
      </c>
      <c r="E49" s="26">
        <f t="shared" si="54"/>
        <v>2574779.516</v>
      </c>
      <c r="F49" s="49">
        <f t="shared" si="44"/>
        <v>2917858.27</v>
      </c>
      <c r="G49" s="24">
        <v>722916.809</v>
      </c>
      <c r="H49" s="25">
        <v>586887.3849999999</v>
      </c>
      <c r="I49" s="26">
        <f t="shared" si="45"/>
        <v>1309804.194</v>
      </c>
      <c r="J49" s="52">
        <f t="shared" si="46"/>
        <v>1065995.563</v>
      </c>
      <c r="K49" s="52">
        <f t="shared" si="47"/>
        <v>1466906.25</v>
      </c>
      <c r="L49" s="52">
        <f t="shared" si="48"/>
        <v>1694760.651</v>
      </c>
      <c r="M49" s="52">
        <f t="shared" si="49"/>
        <v>3161666.901</v>
      </c>
      <c r="N49" s="52">
        <f t="shared" si="50"/>
        <v>4227662.464</v>
      </c>
      <c r="O49" s="50">
        <f t="shared" si="51"/>
        <v>0.8824210354809316</v>
      </c>
      <c r="P49" s="59">
        <f t="shared" si="52"/>
        <v>0.4480726109203464</v>
      </c>
      <c r="Q49" s="51">
        <f t="shared" si="53"/>
        <v>0.7478522535615559</v>
      </c>
      <c r="R49" s="34"/>
    </row>
    <row r="50" spans="1:18" ht="14.25">
      <c r="A50" s="85" t="s">
        <v>14</v>
      </c>
      <c r="B50" s="23">
        <v>356945.321</v>
      </c>
      <c r="C50" s="24">
        <v>1531706.24</v>
      </c>
      <c r="D50" s="25">
        <v>1143425.026</v>
      </c>
      <c r="E50" s="26">
        <f t="shared" si="54"/>
        <v>2675131.266</v>
      </c>
      <c r="F50" s="49">
        <f t="shared" si="44"/>
        <v>3032076.587</v>
      </c>
      <c r="G50" s="24">
        <v>740978.183</v>
      </c>
      <c r="H50" s="25">
        <v>605898.24</v>
      </c>
      <c r="I50" s="26">
        <f t="shared" si="45"/>
        <v>1346876.423</v>
      </c>
      <c r="J50" s="52">
        <f t="shared" si="46"/>
        <v>1097923.504</v>
      </c>
      <c r="K50" s="52">
        <f t="shared" si="47"/>
        <v>1531706.24</v>
      </c>
      <c r="L50" s="52">
        <f t="shared" si="48"/>
        <v>1749323.266</v>
      </c>
      <c r="M50" s="52">
        <f t="shared" si="49"/>
        <v>3281029.506</v>
      </c>
      <c r="N50" s="52">
        <f t="shared" si="50"/>
        <v>4378953.01</v>
      </c>
      <c r="O50" s="50">
        <f t="shared" si="51"/>
        <v>0.882276944279574</v>
      </c>
      <c r="P50" s="59">
        <f t="shared" si="52"/>
        <v>0.44985436648333105</v>
      </c>
      <c r="Q50" s="51">
        <f t="shared" si="53"/>
        <v>0.7492725997532457</v>
      </c>
      <c r="R50" s="34"/>
    </row>
    <row r="51" spans="1:18" ht="14.25">
      <c r="A51" s="55" t="s">
        <v>103</v>
      </c>
      <c r="B51" s="95">
        <v>376055</v>
      </c>
      <c r="C51" s="96">
        <v>1574072</v>
      </c>
      <c r="D51" s="97">
        <v>1190563</v>
      </c>
      <c r="E51" s="98">
        <f t="shared" si="54"/>
        <v>2764635</v>
      </c>
      <c r="F51" s="99">
        <f>+B51+E51</f>
        <v>3140690</v>
      </c>
      <c r="G51" s="96">
        <v>750668</v>
      </c>
      <c r="H51" s="97">
        <v>624065</v>
      </c>
      <c r="I51" s="98">
        <f>+G51+H51</f>
        <v>1374733</v>
      </c>
      <c r="J51" s="100">
        <f>+B51+G51</f>
        <v>1126723</v>
      </c>
      <c r="K51" s="100">
        <f>+C51</f>
        <v>1574072</v>
      </c>
      <c r="L51" s="100">
        <f>+D51+H51</f>
        <v>1814628</v>
      </c>
      <c r="M51" s="100">
        <f>+K51+L51</f>
        <v>3388700</v>
      </c>
      <c r="N51" s="100">
        <f>+F51+I51</f>
        <v>4515423</v>
      </c>
      <c r="O51" s="101">
        <f>+E51/F51</f>
        <v>0.8802635726544167</v>
      </c>
      <c r="P51" s="102">
        <f>+H51/I51</f>
        <v>0.4539536040816653</v>
      </c>
      <c r="Q51" s="103">
        <f>+M51/N51</f>
        <v>0.7504723256270786</v>
      </c>
      <c r="R51" s="34"/>
    </row>
    <row r="52" spans="1:18" ht="14.25">
      <c r="A52" s="82" t="s">
        <v>105</v>
      </c>
      <c r="B52" s="112">
        <v>382584.022</v>
      </c>
      <c r="C52" s="113">
        <v>1607427.95</v>
      </c>
      <c r="D52" s="114">
        <v>1247006.2149999999</v>
      </c>
      <c r="E52" s="115">
        <f t="shared" si="54"/>
        <v>2854434.165</v>
      </c>
      <c r="F52" s="116">
        <f>+B52+E52</f>
        <v>3237018.187</v>
      </c>
      <c r="G52" s="113">
        <v>760433.198</v>
      </c>
      <c r="H52" s="114">
        <v>638256.9400000001</v>
      </c>
      <c r="I52" s="115">
        <f>+G52+H52</f>
        <v>1398690.138</v>
      </c>
      <c r="J52" s="117">
        <f>+B52+G52</f>
        <v>1143017.22</v>
      </c>
      <c r="K52" s="117">
        <f>+C52</f>
        <v>1607427.95</v>
      </c>
      <c r="L52" s="117">
        <f>+D52+H52</f>
        <v>1885263.1549999998</v>
      </c>
      <c r="M52" s="117">
        <f>+K52+L52</f>
        <v>3492691.1049999995</v>
      </c>
      <c r="N52" s="117">
        <f>+F52+I52</f>
        <v>4635708.325</v>
      </c>
      <c r="O52" s="118">
        <f>+E52/F52</f>
        <v>0.8818097397362569</v>
      </c>
      <c r="P52" s="119">
        <f>+H52/I52</f>
        <v>0.4563247589009597</v>
      </c>
      <c r="Q52" s="120">
        <f>+M52/N52</f>
        <v>0.7534320237889426</v>
      </c>
      <c r="R52" s="34"/>
    </row>
    <row r="53" spans="1:18" ht="14.25">
      <c r="A53" s="85" t="s">
        <v>15</v>
      </c>
      <c r="B53" s="23">
        <v>377971.633</v>
      </c>
      <c r="C53" s="24">
        <v>1669600.13</v>
      </c>
      <c r="D53" s="25">
        <v>1301300.952</v>
      </c>
      <c r="E53" s="26">
        <f t="shared" si="54"/>
        <v>2970901.082</v>
      </c>
      <c r="F53" s="49">
        <f>+B53+E53</f>
        <v>3348872.715</v>
      </c>
      <c r="G53" s="24">
        <v>780313.85</v>
      </c>
      <c r="H53" s="25">
        <v>654634.012</v>
      </c>
      <c r="I53" s="26">
        <f>+G53+H53</f>
        <v>1434947.862</v>
      </c>
      <c r="J53" s="52">
        <f>+B53+G53</f>
        <v>1158285.483</v>
      </c>
      <c r="K53" s="52">
        <f>+C53</f>
        <v>1669600.13</v>
      </c>
      <c r="L53" s="52">
        <f>+D53+H53</f>
        <v>1955934.9640000002</v>
      </c>
      <c r="M53" s="52">
        <f>+K53+L53</f>
        <v>3625535.094</v>
      </c>
      <c r="N53" s="52">
        <f>+F53+I53</f>
        <v>4783820.577</v>
      </c>
      <c r="O53" s="50">
        <f>+E53/F53</f>
        <v>0.8871346673443216</v>
      </c>
      <c r="P53" s="59">
        <f>+H53/I53</f>
        <v>0.45620752456300745</v>
      </c>
      <c r="Q53" s="51">
        <f>+M53/N53</f>
        <v>0.7578743883980749</v>
      </c>
      <c r="R53" s="34"/>
    </row>
    <row r="54" spans="1:18" ht="14.25">
      <c r="A54" s="85" t="s">
        <v>14</v>
      </c>
      <c r="B54" s="23">
        <v>349710.934</v>
      </c>
      <c r="C54" s="24">
        <v>1760308.16</v>
      </c>
      <c r="D54" s="25">
        <v>1359683.467</v>
      </c>
      <c r="E54" s="26">
        <f t="shared" si="54"/>
        <v>3119991.627</v>
      </c>
      <c r="F54" s="49">
        <f>+B54+E54</f>
        <v>3469702.5609999998</v>
      </c>
      <c r="G54" s="24">
        <v>783450.366</v>
      </c>
      <c r="H54" s="25">
        <v>672109.3339999999</v>
      </c>
      <c r="I54" s="26">
        <f>+G54+H54</f>
        <v>1455559.7</v>
      </c>
      <c r="J54" s="52">
        <f>+B54+G54</f>
        <v>1133161.3</v>
      </c>
      <c r="K54" s="52">
        <f>+C54</f>
        <v>1760308.16</v>
      </c>
      <c r="L54" s="52">
        <f>+D54+H54</f>
        <v>2031792.801</v>
      </c>
      <c r="M54" s="52">
        <f>+K54+L54</f>
        <v>3792100.961</v>
      </c>
      <c r="N54" s="52">
        <f>+F54+I54</f>
        <v>4925262.261</v>
      </c>
      <c r="O54" s="50">
        <f>+E54/F54</f>
        <v>0.8992101115724427</v>
      </c>
      <c r="P54" s="59">
        <f>+H54/I54</f>
        <v>0.46175318951191074</v>
      </c>
      <c r="Q54" s="51">
        <f>+M54/N54</f>
        <v>0.7699287388261984</v>
      </c>
      <c r="R54" s="34"/>
    </row>
    <row r="55" spans="1:18" ht="15" thickBot="1">
      <c r="A55" s="128" t="s">
        <v>106</v>
      </c>
      <c r="B55" s="141">
        <v>324386.52</v>
      </c>
      <c r="C55" s="133">
        <v>1808360.54</v>
      </c>
      <c r="D55" s="131">
        <v>1348781.954</v>
      </c>
      <c r="E55" s="142">
        <f>+C55+D55</f>
        <v>3157142.494</v>
      </c>
      <c r="F55" s="143">
        <f>+B55+E55</f>
        <v>3481529.014</v>
      </c>
      <c r="G55" s="133">
        <v>774054.946</v>
      </c>
      <c r="H55" s="131">
        <v>683902.288</v>
      </c>
      <c r="I55" s="142">
        <f>+G55+H55</f>
        <v>1457957.234</v>
      </c>
      <c r="J55" s="137">
        <f>+B55+G55</f>
        <v>1098441.466</v>
      </c>
      <c r="K55" s="137">
        <f>+C55</f>
        <v>1808360.54</v>
      </c>
      <c r="L55" s="137">
        <f>+D55+H55</f>
        <v>2032684.2419999999</v>
      </c>
      <c r="M55" s="137">
        <f>+K55+L55</f>
        <v>3841044.7819999997</v>
      </c>
      <c r="N55" s="137">
        <f>+F55+I55</f>
        <v>4939486.248</v>
      </c>
      <c r="O55" s="138">
        <f>+E55/F55</f>
        <v>0.906826420605553</v>
      </c>
      <c r="P55" s="139">
        <f>+H55/I55</f>
        <v>0.46908254374764463</v>
      </c>
      <c r="Q55" s="140">
        <f>+M55/N55</f>
        <v>0.7776203008066356</v>
      </c>
      <c r="R55" s="34"/>
    </row>
    <row r="56" spans="1:19" ht="14.25">
      <c r="A56" s="36" t="s">
        <v>16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34"/>
      <c r="P56" s="34"/>
      <c r="Q56" s="34"/>
      <c r="R56" s="34"/>
      <c r="S56" s="2"/>
    </row>
    <row r="57" spans="1:19" ht="14.25">
      <c r="A57" s="28" t="s">
        <v>17</v>
      </c>
      <c r="B57" s="28"/>
      <c r="C57" s="28"/>
      <c r="D57" s="28"/>
      <c r="E57" s="27"/>
      <c r="F57" s="28"/>
      <c r="G57" s="28"/>
      <c r="H57" s="28"/>
      <c r="I57" s="28"/>
      <c r="J57" s="28"/>
      <c r="K57" s="28"/>
      <c r="L57" s="28"/>
      <c r="M57" s="28"/>
      <c r="N57" s="28"/>
      <c r="O57" s="8"/>
      <c r="P57" s="8"/>
      <c r="Q57" s="8"/>
      <c r="R57" s="8"/>
      <c r="S57" s="2"/>
    </row>
    <row r="58" spans="1:19" ht="14.25">
      <c r="A58" s="28" t="s">
        <v>34</v>
      </c>
      <c r="B58" s="28"/>
      <c r="C58" s="28"/>
      <c r="D58" s="28"/>
      <c r="E58" s="27"/>
      <c r="F58" s="28"/>
      <c r="G58" s="28"/>
      <c r="H58" s="28"/>
      <c r="I58" s="28"/>
      <c r="J58" s="28"/>
      <c r="K58" s="28"/>
      <c r="L58" s="28"/>
      <c r="M58" s="28"/>
      <c r="N58" s="28"/>
      <c r="O58" s="8"/>
      <c r="P58" s="8"/>
      <c r="Q58" s="8"/>
      <c r="R58" s="8"/>
      <c r="S58" s="2"/>
    </row>
    <row r="59" spans="1:19" ht="14.25">
      <c r="A59" s="35" t="s">
        <v>28</v>
      </c>
      <c r="B59" s="28"/>
      <c r="C59" s="28"/>
      <c r="D59" s="28"/>
      <c r="E59" s="27"/>
      <c r="F59" s="28"/>
      <c r="G59" s="28"/>
      <c r="H59" s="28"/>
      <c r="I59" s="28"/>
      <c r="J59" s="28"/>
      <c r="K59" s="28"/>
      <c r="L59" s="28"/>
      <c r="M59" s="28"/>
      <c r="N59" s="28"/>
      <c r="O59" s="8"/>
      <c r="P59" s="8"/>
      <c r="Q59" s="8"/>
      <c r="R59" s="8"/>
      <c r="S59" s="2"/>
    </row>
    <row r="60" spans="1:19" ht="14.25">
      <c r="A60" s="28" t="s">
        <v>29</v>
      </c>
      <c r="B60" s="28"/>
      <c r="C60" s="28"/>
      <c r="D60" s="28"/>
      <c r="E60" s="27"/>
      <c r="F60" s="28"/>
      <c r="G60" s="28"/>
      <c r="H60" s="28"/>
      <c r="I60" s="28"/>
      <c r="J60" s="28"/>
      <c r="K60" s="28"/>
      <c r="L60" s="28"/>
      <c r="M60" s="28"/>
      <c r="N60" s="28"/>
      <c r="O60" s="8"/>
      <c r="P60" s="8"/>
      <c r="Q60" s="8"/>
      <c r="R60" s="8"/>
      <c r="S60" s="2"/>
    </row>
    <row r="61" spans="1:19" ht="14.25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8"/>
      <c r="P61" s="8"/>
      <c r="Q61" s="8"/>
      <c r="R61" s="8"/>
      <c r="S61" s="2"/>
    </row>
    <row r="62" spans="2:19" ht="14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2:19" ht="14.25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2"/>
      <c r="S63" s="2"/>
    </row>
    <row r="64" spans="2:19" ht="14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2"/>
    </row>
    <row r="65" spans="2:19" ht="14.25">
      <c r="B65" s="37"/>
      <c r="C65" s="31"/>
      <c r="D65" s="31"/>
      <c r="E65" s="31"/>
      <c r="F65" s="31"/>
      <c r="G65" s="31"/>
      <c r="H65" s="31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2"/>
    </row>
    <row r="66" spans="2:19" ht="14.25">
      <c r="B66" s="37"/>
      <c r="C66" s="31"/>
      <c r="D66" s="31"/>
      <c r="E66" s="31"/>
      <c r="F66" s="31"/>
      <c r="G66" s="31"/>
      <c r="H66" s="31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2"/>
    </row>
    <row r="67" spans="2:19" ht="14.25">
      <c r="B67" s="37"/>
      <c r="C67" s="31"/>
      <c r="D67" s="31"/>
      <c r="E67" s="31"/>
      <c r="F67" s="31"/>
      <c r="G67" s="31"/>
      <c r="H67" s="31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2"/>
    </row>
    <row r="68" spans="2:19" ht="14.25">
      <c r="B68" s="37"/>
      <c r="C68" s="31"/>
      <c r="D68" s="31"/>
      <c r="E68" s="31"/>
      <c r="F68" s="31"/>
      <c r="G68" s="31"/>
      <c r="H68" s="31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2"/>
    </row>
    <row r="69" spans="2:19" ht="14.25">
      <c r="B69" s="37"/>
      <c r="C69" s="31"/>
      <c r="D69" s="31"/>
      <c r="E69" s="31"/>
      <c r="F69" s="31"/>
      <c r="G69" s="31"/>
      <c r="H69" s="31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2"/>
    </row>
    <row r="70" spans="9:19" ht="14.25"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</sheetData>
  <sheetProtection/>
  <mergeCells count="15">
    <mergeCell ref="A5:A7"/>
    <mergeCell ref="E5:E6"/>
    <mergeCell ref="F5:F6"/>
    <mergeCell ref="G5:G6"/>
    <mergeCell ref="H5:H6"/>
    <mergeCell ref="I5:I6"/>
    <mergeCell ref="M5:M6"/>
    <mergeCell ref="N5:N6"/>
    <mergeCell ref="O5:O6"/>
    <mergeCell ref="P5:P6"/>
    <mergeCell ref="Q5:Q6"/>
    <mergeCell ref="B4:F4"/>
    <mergeCell ref="G4:I4"/>
    <mergeCell ref="J4:N4"/>
    <mergeCell ref="O4:Q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  <headerFooter>
    <oddHeader>&amp;L&amp;"Times New Roman,Bold"НАРОДНА БАНКА СРБИЈЕ&amp;"Times New Roman,Regular"
ДИРЕКТОРАТ ЗА ЕКОНОМСКА ИСТРАЖИВАЊА И СТАТИСТИКУ</oddHeader>
    <oddFooter>&amp;L&amp;"Times New Roman,Regular"&amp;7Дозвољена је преузимање и коришћење база података, али НБС из техничких разлога не гарантује за њихову веродостојност и потпуност.</oddFooter>
  </headerFooter>
  <ignoredErrors>
    <ignoredError sqref="O37:Q37 O38:Q38 O39:Q39 P40:Q40 Q41 P42:Q42 P45:Q4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Narodna banka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Dinarizacija, plasmani sa ukljucenim direktnim zaduzivanjem preduzeca i drzave u inostranstvu, sa i bez efekta promene kursa dinara</dc:title>
  <dc:subject/>
  <dc:creator>Slobodanka Filipovic</dc:creator>
  <cp:keywords>[SEC=JAVNO]</cp:keywords>
  <dc:description/>
  <cp:lastModifiedBy>Milica Djukanovic</cp:lastModifiedBy>
  <cp:lastPrinted>2015-10-21T08:49:59Z</cp:lastPrinted>
  <dcterms:created xsi:type="dcterms:W3CDTF">2013-01-21T11:06:44Z</dcterms:created>
  <dcterms:modified xsi:type="dcterms:W3CDTF">2023-06-15T12:23:18Z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21e9c33e-f7e8-42b7-8db8-bdc27193aee4</vt:lpwstr>
  </property>
  <property fmtid="{D5CDD505-2E9C-101B-9397-08002B2CF9AE}" pid="3" name="ContentTypeId">
    <vt:lpwstr>0x01010062D28EAB5B6FC241B605972B29D15499</vt:lpwstr>
  </property>
  <property fmtid="{D5CDD505-2E9C-101B-9397-08002B2CF9AE}" pid="4" name="Napomena">
    <vt:lpwstr/>
  </property>
  <property fmtid="{D5CDD505-2E9C-101B-9397-08002B2CF9AE}" pid="5" name="_DCDateCreated">
    <vt:lpwstr/>
  </property>
  <property fmtid="{D5CDD505-2E9C-101B-9397-08002B2CF9AE}" pid="6" name="_dlc_DocId">
    <vt:lpwstr>FTWX2NTYJV7K-18-48863</vt:lpwstr>
  </property>
  <property fmtid="{D5CDD505-2E9C-101B-9397-08002B2CF9AE}" pid="7" name="_dlc_DocIdUrl">
    <vt:lpwstr>http://sharepoint/analizeistatistika/_layouts/DocIdRedir.aspx?ID=FTWX2NTYJV7K-18-48863, FTWX2NTYJV7K-18-48863</vt:lpwstr>
  </property>
  <property fmtid="{D5CDD505-2E9C-101B-9397-08002B2CF9AE}" pid="8" name="PM_ProtectiveMarkingValue_Header">
    <vt:lpwstr>ЈАВНО</vt:lpwstr>
  </property>
  <property fmtid="{D5CDD505-2E9C-101B-9397-08002B2CF9AE}" pid="9" name="PM_ProtectiveMarkingValue_Footer">
    <vt:lpwstr>ЈАВНО</vt:lpwstr>
  </property>
  <property fmtid="{D5CDD505-2E9C-101B-9397-08002B2CF9AE}" pid="10" name="PM_Caveats_Count">
    <vt:lpwstr>0</vt:lpwstr>
  </property>
  <property fmtid="{D5CDD505-2E9C-101B-9397-08002B2CF9AE}" pid="11" name="PM_Originator_Hash_SHA1">
    <vt:lpwstr>3A960E9F1E9971199718BDAFF707A15015EC4930</vt:lpwstr>
  </property>
  <property fmtid="{D5CDD505-2E9C-101B-9397-08002B2CF9AE}" pid="12" name="PM_SecurityClassification">
    <vt:lpwstr>JAVNO</vt:lpwstr>
  </property>
  <property fmtid="{D5CDD505-2E9C-101B-9397-08002B2CF9AE}" pid="13" name="PM_DisplayValueSecClassificationWithQualifier">
    <vt:lpwstr>ЈАВНО</vt:lpwstr>
  </property>
  <property fmtid="{D5CDD505-2E9C-101B-9397-08002B2CF9AE}" pid="14" name="PM_Qualifier">
    <vt:lpwstr/>
  </property>
  <property fmtid="{D5CDD505-2E9C-101B-9397-08002B2CF9AE}" pid="15" name="PM_Hash_SHA1">
    <vt:lpwstr>BB9B7A9A84BA91AEED20262C06C0B9FAA2F7691F</vt:lpwstr>
  </property>
  <property fmtid="{D5CDD505-2E9C-101B-9397-08002B2CF9AE}" pid="16" name="PM_ProtectiveMarkingImage_Header">
    <vt:lpwstr>C:\Program Files\Common Files\janusNET Shared\janusSEAL\Images\DocumentSlashBlue.png</vt:lpwstr>
  </property>
  <property fmtid="{D5CDD505-2E9C-101B-9397-08002B2CF9AE}" pid="17" name="PM_InsertionValue">
    <vt:lpwstr>JAVNO</vt:lpwstr>
  </property>
  <property fmtid="{D5CDD505-2E9C-101B-9397-08002B2CF9AE}" pid="18" name="PM_ProtectiveMarkingImage_Footer">
    <vt:lpwstr>C:\Program Files\Common Files\janusNET Shared\janusSEAL\Images\DocumentSlashBlue.png</vt:lpwstr>
  </property>
  <property fmtid="{D5CDD505-2E9C-101B-9397-08002B2CF9AE}" pid="19" name="PM_Namespace">
    <vt:lpwstr>NBS</vt:lpwstr>
  </property>
  <property fmtid="{D5CDD505-2E9C-101B-9397-08002B2CF9AE}" pid="20" name="PM_Version">
    <vt:lpwstr>v2</vt:lpwstr>
  </property>
  <property fmtid="{D5CDD505-2E9C-101B-9397-08002B2CF9AE}" pid="21" name="PM_Originating_FileId">
    <vt:lpwstr>1D7303B8A1EE4A85BB7B8055C1BE4546</vt:lpwstr>
  </property>
  <property fmtid="{D5CDD505-2E9C-101B-9397-08002B2CF9AE}" pid="22" name="PM_OriginationTimeStamp">
    <vt:lpwstr>2020-03-04T12:49:49Z</vt:lpwstr>
  </property>
  <property fmtid="{D5CDD505-2E9C-101B-9397-08002B2CF9AE}" pid="23" name="PM_Hash_Version">
    <vt:lpwstr>2016.1</vt:lpwstr>
  </property>
  <property fmtid="{D5CDD505-2E9C-101B-9397-08002B2CF9AE}" pid="24" name="PM_Hash_Salt_Prev">
    <vt:lpwstr>4154C04695AA17EA9D9CC06D4CD8F440</vt:lpwstr>
  </property>
  <property fmtid="{D5CDD505-2E9C-101B-9397-08002B2CF9AE}" pid="25" name="PM_Hash_Salt">
    <vt:lpwstr>CA0E9F1D07BB8A436AECB138F16C9BBC</vt:lpwstr>
  </property>
  <property fmtid="{D5CDD505-2E9C-101B-9397-08002B2CF9AE}" pid="26" name="PM_PrintOutPlacement_XLS">
    <vt:lpwstr/>
  </property>
  <property fmtid="{D5CDD505-2E9C-101B-9397-08002B2CF9AE}" pid="27" name="PM_SecurityClassification_Prev">
    <vt:lpwstr>UNUTRASNJA UPOTREBA</vt:lpwstr>
  </property>
  <property fmtid="{D5CDD505-2E9C-101B-9397-08002B2CF9AE}" pid="28" name="PM_Qualifier_Prev">
    <vt:lpwstr/>
  </property>
</Properties>
</file>